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550" windowHeight="7845" activeTab="2"/>
  </bookViews>
  <sheets>
    <sheet name="2016年" sheetId="1" r:id="rId1"/>
    <sheet name="2016-2018年" sheetId="2" r:id="rId2"/>
    <sheet name="2016-2020年" sheetId="3" r:id="rId3"/>
    <sheet name="Sheet3" sheetId="4" state="hidden" r:id="rId4"/>
  </sheets>
  <calcPr calcId="125725"/>
</workbook>
</file>

<file path=xl/calcChain.xml><?xml version="1.0" encoding="utf-8"?>
<calcChain xmlns="http://schemas.openxmlformats.org/spreadsheetml/2006/main">
  <c r="H378" i="3"/>
  <c r="H372"/>
  <c r="H365"/>
  <c r="H360"/>
  <c r="H359"/>
  <c r="H358"/>
  <c r="H357"/>
  <c r="H356"/>
  <c r="G356"/>
  <c r="H355"/>
  <c r="H354"/>
  <c r="H353"/>
  <c r="H352"/>
  <c r="H351"/>
  <c r="H346"/>
  <c r="H341"/>
  <c r="H333"/>
  <c r="H332"/>
  <c r="G333"/>
  <c r="G332"/>
  <c r="H325"/>
  <c r="G322"/>
  <c r="H322"/>
  <c r="H312"/>
  <c r="H319"/>
  <c r="G312"/>
  <c r="H311"/>
  <c r="H310"/>
  <c r="H300"/>
  <c r="G300"/>
  <c r="H291"/>
  <c r="G291"/>
  <c r="H290"/>
  <c r="H277"/>
  <c r="G277"/>
  <c r="G276"/>
  <c r="H258"/>
  <c r="G258"/>
  <c r="H249"/>
  <c r="H235"/>
  <c r="H234"/>
  <c r="H232"/>
  <c r="H231"/>
  <c r="H230"/>
  <c r="G230"/>
  <c r="H228"/>
  <c r="H227"/>
  <c r="G213"/>
  <c r="H213"/>
  <c r="G211"/>
  <c r="H211"/>
  <c r="G208"/>
  <c r="H208"/>
  <c r="G207"/>
  <c r="H207"/>
  <c r="H205"/>
  <c r="G204"/>
  <c r="H204"/>
  <c r="H203"/>
  <c r="G202"/>
  <c r="H202"/>
  <c r="G201"/>
  <c r="H201"/>
  <c r="G194"/>
  <c r="G188"/>
  <c r="G156"/>
  <c r="H193"/>
  <c r="H191"/>
  <c r="H190"/>
  <c r="H182"/>
  <c r="H181"/>
  <c r="H177"/>
  <c r="H175"/>
  <c r="H174"/>
  <c r="H173"/>
  <c r="H168"/>
  <c r="H166"/>
  <c r="H164"/>
  <c r="H162"/>
  <c r="H157"/>
  <c r="G157"/>
  <c r="H149"/>
  <c r="H148"/>
  <c r="G148"/>
  <c r="H147"/>
  <c r="H144"/>
  <c r="H141"/>
  <c r="H140"/>
  <c r="H136"/>
  <c r="G136"/>
  <c r="H135"/>
  <c r="G133"/>
  <c r="H133"/>
  <c r="H132"/>
  <c r="H131"/>
  <c r="H129"/>
  <c r="H128"/>
  <c r="H120"/>
  <c r="H118"/>
  <c r="H116"/>
  <c r="G113"/>
  <c r="H113"/>
  <c r="H110"/>
  <c r="H109"/>
  <c r="H108"/>
  <c r="H107"/>
  <c r="H106"/>
  <c r="H104"/>
  <c r="H103"/>
  <c r="H102"/>
  <c r="H100"/>
  <c r="H99"/>
  <c r="H98"/>
  <c r="H97"/>
  <c r="H96"/>
  <c r="H86"/>
  <c r="H83"/>
  <c r="H81"/>
  <c r="H82"/>
  <c r="H80"/>
  <c r="H79"/>
  <c r="H78"/>
  <c r="H77"/>
  <c r="H76"/>
  <c r="H72"/>
  <c r="G72"/>
  <c r="H71"/>
  <c r="H70"/>
  <c r="H69"/>
  <c r="H68"/>
  <c r="H67"/>
  <c r="H60"/>
  <c r="H57"/>
  <c r="H52"/>
  <c r="H51"/>
  <c r="H50"/>
  <c r="H49"/>
  <c r="H47"/>
  <c r="H46"/>
  <c r="H45"/>
  <c r="H39"/>
  <c r="G39"/>
  <c r="H30"/>
  <c r="H27"/>
  <c r="H15"/>
  <c r="H14"/>
  <c r="H6"/>
  <c r="H5"/>
  <c r="G6"/>
  <c r="H194" i="2"/>
  <c r="H191"/>
  <c r="G191"/>
  <c r="H190"/>
  <c r="H189"/>
  <c r="H188"/>
  <c r="H186"/>
  <c r="H183"/>
  <c r="H182"/>
  <c r="G183"/>
  <c r="G182"/>
  <c r="H179"/>
  <c r="H175"/>
  <c r="G175"/>
  <c r="H174"/>
  <c r="H173"/>
  <c r="H164"/>
  <c r="H153"/>
  <c r="G164"/>
  <c r="H158"/>
  <c r="G158"/>
  <c r="H154"/>
  <c r="G154"/>
  <c r="G153"/>
  <c r="H149"/>
  <c r="G149"/>
  <c r="H143"/>
  <c r="H136"/>
  <c r="H135"/>
  <c r="H134"/>
  <c r="H133"/>
  <c r="G133"/>
  <c r="H132"/>
  <c r="H131"/>
  <c r="G130"/>
  <c r="H130"/>
  <c r="G129"/>
  <c r="H129"/>
  <c r="G126"/>
  <c r="H126"/>
  <c r="H125"/>
  <c r="G124"/>
  <c r="H124"/>
  <c r="G123"/>
  <c r="H123"/>
  <c r="G122"/>
  <c r="H122"/>
  <c r="H121"/>
  <c r="H119"/>
  <c r="G117"/>
  <c r="G97"/>
  <c r="H113"/>
  <c r="H112"/>
  <c r="H109"/>
  <c r="H108"/>
  <c r="H107"/>
  <c r="H106"/>
  <c r="H104"/>
  <c r="H103"/>
  <c r="H101"/>
  <c r="H98"/>
  <c r="G98"/>
  <c r="H95"/>
  <c r="H94"/>
  <c r="G94"/>
  <c r="H92"/>
  <c r="H88"/>
  <c r="H91"/>
  <c r="G88"/>
  <c r="G87"/>
  <c r="G45"/>
  <c r="H86"/>
  <c r="H85"/>
  <c r="H77"/>
  <c r="H76"/>
  <c r="H74"/>
  <c r="H70"/>
  <c r="H69"/>
  <c r="H68"/>
  <c r="H67"/>
  <c r="H66"/>
  <c r="H64"/>
  <c r="H63"/>
  <c r="H62"/>
  <c r="H61"/>
  <c r="H60"/>
  <c r="H59"/>
  <c r="H49"/>
  <c r="H47"/>
  <c r="H46"/>
  <c r="H44"/>
  <c r="H43"/>
  <c r="H42"/>
  <c r="H41"/>
  <c r="H40"/>
  <c r="H39"/>
  <c r="G39"/>
  <c r="H36"/>
  <c r="H35"/>
  <c r="H32"/>
  <c r="H27"/>
  <c r="H31"/>
  <c r="G27"/>
  <c r="G5"/>
  <c r="G4"/>
  <c r="H25"/>
  <c r="H23"/>
  <c r="H14"/>
  <c r="H13"/>
  <c r="H6"/>
  <c r="G6"/>
  <c r="H116" i="1"/>
  <c r="G116"/>
  <c r="H115"/>
  <c r="H113"/>
  <c r="H112"/>
  <c r="H110"/>
  <c r="H109"/>
  <c r="G110"/>
  <c r="G109"/>
  <c r="H108"/>
  <c r="H107"/>
  <c r="G107"/>
  <c r="H106"/>
  <c r="H105"/>
  <c r="H103"/>
  <c r="G103"/>
  <c r="H102"/>
  <c r="H101"/>
  <c r="G101"/>
  <c r="H100"/>
  <c r="H98"/>
  <c r="G98"/>
  <c r="G97"/>
  <c r="H95"/>
  <c r="G95"/>
  <c r="H93"/>
  <c r="H92"/>
  <c r="H90"/>
  <c r="H89"/>
  <c r="G89"/>
  <c r="H88"/>
  <c r="H87"/>
  <c r="H86"/>
  <c r="H85"/>
  <c r="H84"/>
  <c r="H83"/>
  <c r="H80"/>
  <c r="H79"/>
  <c r="H78"/>
  <c r="H77"/>
  <c r="H75"/>
  <c r="H73"/>
  <c r="G73"/>
  <c r="H72"/>
  <c r="H70"/>
  <c r="H69"/>
  <c r="H68"/>
  <c r="H67"/>
  <c r="H66"/>
  <c r="H65"/>
  <c r="H64"/>
  <c r="H63"/>
  <c r="H61"/>
  <c r="H60"/>
  <c r="G61"/>
  <c r="G60"/>
  <c r="H58"/>
  <c r="G58"/>
  <c r="H57"/>
  <c r="H56"/>
  <c r="H55"/>
  <c r="G55"/>
  <c r="H54"/>
  <c r="H53"/>
  <c r="H51"/>
  <c r="H50"/>
  <c r="H49"/>
  <c r="H48"/>
  <c r="H47"/>
  <c r="H46"/>
  <c r="H44"/>
  <c r="H43"/>
  <c r="H42"/>
  <c r="H40"/>
  <c r="H39"/>
  <c r="H38"/>
  <c r="H37"/>
  <c r="H36"/>
  <c r="H35"/>
  <c r="H34"/>
  <c r="H33"/>
  <c r="H30"/>
  <c r="G30"/>
  <c r="H29"/>
  <c r="H28"/>
  <c r="H27"/>
  <c r="H26"/>
  <c r="H25"/>
  <c r="G25"/>
  <c r="H24"/>
  <c r="H23"/>
  <c r="H22"/>
  <c r="H20"/>
  <c r="G20"/>
  <c r="H19"/>
  <c r="H17"/>
  <c r="H14"/>
  <c r="H13"/>
  <c r="H10"/>
  <c r="H8"/>
  <c r="H6"/>
  <c r="H5"/>
  <c r="G6"/>
  <c r="G5"/>
  <c r="G4"/>
  <c r="H188" i="3"/>
  <c r="H156"/>
  <c r="H4"/>
  <c r="H117" i="2"/>
  <c r="H276" i="3"/>
  <c r="H97" i="1"/>
  <c r="H97" i="2"/>
  <c r="H4" i="1"/>
  <c r="H87" i="2"/>
  <c r="H45"/>
  <c r="H5"/>
  <c r="H4"/>
  <c r="H194" i="3"/>
  <c r="G81"/>
  <c r="G5"/>
  <c r="G4"/>
</calcChain>
</file>

<file path=xl/sharedStrings.xml><?xml version="1.0" encoding="utf-8"?>
<sst xmlns="http://schemas.openxmlformats.org/spreadsheetml/2006/main" count="4778" uniqueCount="1391">
  <si>
    <t>联通信号全覆盖项目</t>
  </si>
  <si>
    <t>新建基站、端口和光缆架设工程</t>
  </si>
  <si>
    <t>电信光网全覆盖项目</t>
  </si>
  <si>
    <t>“数字溆浦”建设项目</t>
  </si>
  <si>
    <t>天网工程，智能交通，数字教育、医疗、城管、水务，电子政务、智慧档案、云平台、社保、物流等。</t>
  </si>
  <si>
    <t>已签协议</t>
  </si>
  <si>
    <t>同方股份有限公司</t>
  </si>
  <si>
    <t>二、产业发展（115个）</t>
  </si>
  <si>
    <t>(一)工业（ 30个）</t>
  </si>
  <si>
    <t>园区企业建设项目</t>
  </si>
  <si>
    <t>红花园工业园、江口工业园</t>
  </si>
  <si>
    <t>引进100家企业，并完成企业投资项目，新增园区技工贸总收入超100亿元</t>
  </si>
  <si>
    <t>县工业集中区管委会、园区企业</t>
  </si>
  <si>
    <t>溆浦县无机防水涂料关键技术研发产业化项目</t>
  </si>
  <si>
    <t>新型防水材料研制及产业化</t>
  </si>
  <si>
    <t>湖南省湘维有限公司</t>
  </si>
  <si>
    <t>溆浦县氯乙烯悬浮聚合用分散剂PVA研发</t>
  </si>
  <si>
    <t>新型化工材料研发及产业化</t>
  </si>
  <si>
    <t>50kt/a高性能聚乙烯醇纤维</t>
  </si>
  <si>
    <t>50kt/a高性能聚乙烯醇纤维生产线及配套工程建设</t>
  </si>
  <si>
    <t>龙潭石材产业基地</t>
  </si>
  <si>
    <t>包括福江石材基地及年产2000万㎡石材生产线、配套设施建设</t>
  </si>
  <si>
    <t>闽达及相关石材企业</t>
  </si>
  <si>
    <t>年产5万吨白碳黑项目</t>
  </si>
  <si>
    <t>年产5万吨白碳黑生产线建设</t>
  </si>
  <si>
    <t>年产10万吨层状结晶硅酸钠项目</t>
  </si>
  <si>
    <t>年产10万吨层状结晶硅酸钠生产线建设</t>
  </si>
  <si>
    <t>复印耗材产业建设项目</t>
  </si>
  <si>
    <t>年产2000吨碳粉及刮板、包装材料等办公用品耗材。</t>
  </si>
  <si>
    <t>奥晶科技</t>
  </si>
  <si>
    <t>年产20万吨铸钢件项目</t>
  </si>
  <si>
    <t>以怀化珠华铸造为龙头，打造长、珠、潭重工业产业的铸造基地。</t>
  </si>
  <si>
    <t>年产500万套休闲服饰</t>
  </si>
  <si>
    <t>年产500万套休闲服饰生产线建设</t>
  </si>
  <si>
    <t>顺成、多爱申等服装公司</t>
  </si>
  <si>
    <t>年产2万吨特色食品加工项目</t>
  </si>
  <si>
    <t>年产2万吨地方特色系列农产品深加工和腊肉制品生产线建设</t>
  </si>
  <si>
    <t>猕猴桃深加工项目</t>
  </si>
  <si>
    <t>龙庄湾乡</t>
  </si>
  <si>
    <t>新建1家规模猕猴桃深加工厂</t>
  </si>
  <si>
    <t>(二)农业（ 41个）</t>
  </si>
  <si>
    <t>建猪舍10000㎡，沼气池、办公室及生活附属建设；新建一条年产50万头黔邵花猪屠宰及深加工线</t>
  </si>
  <si>
    <t>溆浦县生猪屠宰及加工项目</t>
  </si>
  <si>
    <t>卢峰镇等相关乡镇</t>
  </si>
  <si>
    <t>①全县新建15个乡镇生猪定点屠宰点；②建设屠宰生产车间及配套生产线，并建设仓库、厂区道路等配套设施</t>
  </si>
  <si>
    <t>2016-2019</t>
  </si>
  <si>
    <t>县畜牧水产局</t>
  </si>
  <si>
    <t>武陵山片区优质动物蛋白标准化养殖及加工建设</t>
  </si>
  <si>
    <t>建设年处理病死猪10万头的动物无害化处理中心</t>
  </si>
  <si>
    <t>完成可研，
发改备案</t>
  </si>
  <si>
    <t>对全县年出栏生猪500以上，牛50头以上，蛋鸡10000羽以上，肉鸡20000羽以上，羊200只以上，兔10000只以已上的1000个规模养殖场全面改造，达到雨污分离，污染物资源化利用达100℅，别新建生物肥料加工场8个。</t>
  </si>
  <si>
    <t>新建、
改建</t>
  </si>
  <si>
    <t>对全县200万亩草进行开发，开发工人优质草场30万亩，开发天然草场170万亩。</t>
  </si>
  <si>
    <t>新建动物疫病预防控制中心办公及化验室1栋，建筑面积2800㎡</t>
  </si>
  <si>
    <t>完成可研，发改立项。</t>
  </si>
  <si>
    <t>溆水生态渔业开发建设项目</t>
  </si>
  <si>
    <t>①200亩水产良种场改扩建②2万亩水库渔业开发③2万亩稻田特色养殖④3000亩休闲渔业基地建设⑤8000吨鱼产品深加工</t>
  </si>
  <si>
    <t xml:space="preserve"> 县畜牧水产局、县扶贫办 </t>
  </si>
  <si>
    <t>溆浦县水生动物疫病防疫监督站建设项目</t>
  </si>
  <si>
    <t>征地10亩，站房建设（1000㎡），仪器设备一批。</t>
  </si>
  <si>
    <t xml:space="preserve"> 县畜牧水产局 </t>
  </si>
  <si>
    <t>中药材产业建设项目</t>
  </si>
  <si>
    <t>新建、改建</t>
  </si>
  <si>
    <t>县农业局、县林业局、县扶贫办、县经信局</t>
  </si>
  <si>
    <t>油用牡丹产业建设项目</t>
  </si>
  <si>
    <t xml:space="preserve">建设油用牡丹基地10万亩，牡丹精深加工能力达到2万吨， </t>
  </si>
  <si>
    <t>林下经济产业建设项目</t>
  </si>
  <si>
    <t>涉及森林面积150万亩</t>
  </si>
  <si>
    <t>花卉苗木产业建设项目</t>
  </si>
  <si>
    <t>建设苗木花卉基地3万亩</t>
  </si>
  <si>
    <t>12万亩时鲜水果高标准基地及仓储设施建设</t>
  </si>
  <si>
    <t>大江口镇、卢峰镇、低庄镇等30个水果主产乡镇</t>
  </si>
  <si>
    <t>10万吨水果仓储设施建设</t>
  </si>
  <si>
    <t>在低庄、谭家湾、双井、岩家垅、桥江等乡镇建设油菜商品基地8.26万亩，辐射带动全县油菜生产基地23.8万亩，建设好良种繁育体系及生产技术与服务体系。加强基地基础设施建设，做好路渠配套，引进推广优质油菜良种及配套的播栽机、收割机、烘干设备等</t>
  </si>
  <si>
    <t>桥江镇、水东镇等粮食主产乡镇</t>
  </si>
  <si>
    <t>建设25万亩高标准优质杂交稻标准化基地和超级稻攻关项目建设，其中包括农田基础设施建设和仓储物流、粮食加工等设备设施建设。</t>
  </si>
  <si>
    <t>“百企千社万户”现代农业发展工程</t>
  </si>
  <si>
    <t>培育扶持200户家庭农场，推动土地规范流转和其他农业新型经营主体发展。</t>
  </si>
  <si>
    <t>溆浦县耕地质量提升建设</t>
  </si>
  <si>
    <t>建设高标准农田22万亩，治理耕层酸化土壤20万亩，力争到“十三五”末期，将PH值小于5.5酸性土壤控制在总面积的23%以内。推广测土配方施肥技术，耕地质量等级提高0.5个等级；建设高标准旱作节水工程田5万亩。</t>
  </si>
  <si>
    <t>秸秆综合利用工程</t>
  </si>
  <si>
    <t>秸秆基料化推广、秸秆肥料化推广，2020年，力争秸杆还田面积达120万亩，利用率到90%。</t>
  </si>
  <si>
    <t>农作物病虫害防控体系建设</t>
  </si>
  <si>
    <t>①加强植保队伍建设。每个乡镇至少有一名专职公共植保员，每个村选拨与培训1-2名农民做为村级植保员；②加强测报基础建设。建立综合检测楼及配套用房1260㎡，应急防治药品及施药器械仓库，标准病虫观测场、购置设备1850套。县站配备1辆病虫防控指挥车及2-4辆病虫监测调查专用摩托车，完善调查、取样、检测检验等设备，建立全自动测报系统。每个乡镇配备1辆病虫监测调查摩托车和相关设备，村级植保员也配备相应调查取样设备。以及建设县、乡、村植保信息网络平台，提高病虫防治信息的时效性；③大力发展农作物病虫绿色防控与专业化统防统治融合推进技术。在全县扶持建立10-20个绿色防控与专业化统防统治服务组织，在每个村建立1个村级服务站、3-5支机防队，大力推广农作物病虫害飞防技术，到2020年末实现飞防面积30万亩，其中水稻20万亩，油菜等作物10万亩，提高农作物病虫害防控效果和应急防控能力，确保农业生产的数量、质量安全和农业生态安全；④经费保障。对乡镇和村级植保员给予一定工作经费和补助，提高植保员工作积极性，稳定植保队伍</t>
  </si>
  <si>
    <t>现代农业示范园建设</t>
  </si>
  <si>
    <t>开展基地建设，生物绿色防控，推广测土配方，节水灌溉，商品化处理等综合配套技术的集成应用。</t>
  </si>
  <si>
    <t>现代农业休闲观光园区建设</t>
  </si>
  <si>
    <t>新建、扩建</t>
  </si>
  <si>
    <t>新发展农家乐20个、生态农庄（山庄）10个，建好黑木耳、食用菌、中药材、杨梅和柑桔等时鲜水果采摘园、生猪生态养殖园、食用菌工厂化生产体验园、大棚果蔬生产体验园等9个休闲观光农业园</t>
  </si>
  <si>
    <t>县农业局、县林业局、 县畜牧水产局</t>
  </si>
  <si>
    <t>农业经济运行监测预警和信息体系及基点调查建设</t>
  </si>
  <si>
    <t>①开展监测预警；②营销促销；③对现有农业信息网络平台改造升级，完善配套乡镇计算机网络终端设备；④组织开展农业农村政务信息、农业科技信息、农产品市场供求信息采集、发布工作；组织开展通过信息化手段为农民提供生产、生活应用信息服务，发挥农村专业合作社等组织的作用，开发、利用农村信息资源，面向农民开展信息化知识和技能培训等应用示范，⑤建立县乡农业信息化服务体系，开展农业信息服务示范及业务培训。⑥开展农产品产量、成本、物价调查、农业统计等工作及相关培训</t>
  </si>
  <si>
    <t>农产品品牌建设</t>
  </si>
  <si>
    <t>到2020年，无公害农产品、绿色食品、有机食品基地的比例力争达1∶1∶0.02，无公害农产品生产基地达到30万亩以上，绿色食品生产的基地达到10万亩以上，有机食品生产基地达5000亩以上。</t>
  </si>
  <si>
    <t>农机购置补贴</t>
  </si>
  <si>
    <t>农户购买农机装备，中央财政给予30%左右的补贴，充分调动农民购买和使用先进适用农机装备的积极性。</t>
  </si>
  <si>
    <t>县农机局</t>
  </si>
  <si>
    <t>机耕道建设</t>
  </si>
  <si>
    <t>新建机耕道100公里，维修机耕道50公里，为农机化发展创造良好的基础条件</t>
  </si>
  <si>
    <t>衡邵干旱走廊农机抗旱减灾能力建设</t>
  </si>
  <si>
    <t>更新改造机埠106个，新建机埠955个，装机总动力达33407千瓦，新增抗旱灌溉面积23万亩，抗旱机械化水平达80%。</t>
  </si>
  <si>
    <t>县发改局、县农机局</t>
  </si>
  <si>
    <t>(三)服务业（ 27个）</t>
  </si>
  <si>
    <t>用地200亩，建电子商务产业园、文化创意园等公共信息服务平台</t>
  </si>
  <si>
    <t>溆浦县会展中心建设</t>
  </si>
  <si>
    <t xml:space="preserve">规划用地面积100亩，建设专业化、特色化大型经贸会展中心 </t>
  </si>
  <si>
    <t>溆浦县城东蔬菜批发市场建设</t>
  </si>
  <si>
    <t>项目拟选扯长乐村，占地面积约30亩，定位于承载长乐坊蔬菜基地，集蔬菜批发、零售、物流配送为一体的专业交易市场</t>
  </si>
  <si>
    <t>溆浦县城南商业综合体建设</t>
  </si>
  <si>
    <t>溆浦县星级酒店建设</t>
  </si>
  <si>
    <t>规划用地面积50亩，新建一座四星级以上酒店，包括宾馆、商务楼群、商场及停车场建设</t>
  </si>
  <si>
    <t>溆浦县龙潭中药材市场建设</t>
  </si>
  <si>
    <t>占地面积约30亩，定位于溆浦中药材交易专业市场，集中药材交易、加工、物流于一体</t>
  </si>
  <si>
    <t>溆浦县江口柑桔批发市场建设</t>
  </si>
  <si>
    <t>占地面积约30亩，定位于柑桔外包、加工、批发、集运于一体的专业市场</t>
  </si>
  <si>
    <t>溆浦县两江竹木交易市场建设</t>
  </si>
  <si>
    <t>占地面积约50亩，集楠竹原木交易、加工、成品交易于一体</t>
  </si>
  <si>
    <t>溆浦县加油站建设</t>
  </si>
  <si>
    <t>全县新建20个加油站（含十二五规划16个未建的项目）</t>
  </si>
  <si>
    <t>农机4S店</t>
  </si>
  <si>
    <t>红花园工业区</t>
  </si>
  <si>
    <t>征地40亩，整个项目新修建1万㎡的农业机械销售、维修和仓储中心。计划年销售大中型农机0.4万台，维修保养农机0.5万台。</t>
  </si>
  <si>
    <t>机库棚建设</t>
  </si>
  <si>
    <t>以农机专业合作社为依托，修建20个机库棚，建筑面积为2万㎡，年储备大中型农机具1500台套，有力地降低农机非生产性损耗，提高农机具使用寿。</t>
  </si>
  <si>
    <t>溆浦县综合物流园建设</t>
  </si>
  <si>
    <t>一期占地400亩，建物流园、配送中心、创储中心、信息中心、交易中心，批发市场等</t>
  </si>
  <si>
    <t>(四)旅游业（ 17个）</t>
  </si>
  <si>
    <t>穿岩山风景区</t>
  </si>
  <si>
    <t>统溪河镇</t>
  </si>
  <si>
    <t>景区旅游旅游公路改扩建10公里，游步道20公里，观景台，绿化亮化项目，景区大门、游客服务中心、旅游厕所等项目</t>
  </si>
  <si>
    <t>红色旅游项目</t>
  </si>
  <si>
    <t>向警予同志纪念馆改扩建，向仲华、舒新城等革命先烈故居维修保护等项目</t>
  </si>
  <si>
    <t>统溪河休闲小镇</t>
  </si>
  <si>
    <t>分三期建设，按照国家4A旅游景区标准，全力打造成国内独具特色的知名旅游休闲小镇</t>
  </si>
  <si>
    <t>龙泉山风景区</t>
  </si>
  <si>
    <t>船山宗教文化旅游区</t>
  </si>
  <si>
    <t>玉皇宫、小南岳项目建设，扩建宗教庙宇、旅游公路及游步道，游客集散中心，游步道、停车场、旅游宾馆等旅游设施</t>
  </si>
  <si>
    <t>大江口传统龙舟文化旅游区</t>
  </si>
  <si>
    <t>复建犁头嘴古驿站，新建龙舟观赏区，传统龙舟表演区，文化休闲区，古街商业区，传统龙舟文化的挖掘与开发</t>
  </si>
  <si>
    <t>景区旅游厕所工程</t>
  </si>
  <si>
    <t>全县各景区新建旅游厕所60处</t>
  </si>
  <si>
    <t>县城游客服务中心</t>
  </si>
  <si>
    <t>征地、大型停车场、办公楼、旅游厕所、游客服务中心等基建项目。</t>
  </si>
  <si>
    <t>旅游公路项目</t>
  </si>
  <si>
    <t>生态旅游观光走廊</t>
  </si>
  <si>
    <t>高铁南站至统溪河至县城等生态旅游观光走廊相关项目</t>
  </si>
  <si>
    <t>深子湖水利风景区</t>
  </si>
  <si>
    <t>县水利局、县文化旅游局</t>
  </si>
  <si>
    <t>溆浦银珍及思蒙丹霞风景区</t>
  </si>
  <si>
    <t>以思蒙国家湿地公园为核心，项目涵盖卢峰镇、思蒙镇，按4A级景区标准整体开发。</t>
  </si>
  <si>
    <t>县住建局、县水利局、县文化旅游局</t>
  </si>
  <si>
    <t>溆浦刘家坪小水电群画廊</t>
  </si>
  <si>
    <t>宾馆、服务设施建设及配套</t>
  </si>
  <si>
    <t>溆浦金家洞水库水利风景区</t>
  </si>
  <si>
    <t>基础服务设施建设</t>
  </si>
  <si>
    <t>三、社会民生（51个）</t>
  </si>
  <si>
    <t>(一)卫生（13个）</t>
  </si>
  <si>
    <t>溆浦县疾病预防控制中心整体搬迁建设项目</t>
  </si>
  <si>
    <t>建筑面积6100平方米及配套设施建设</t>
  </si>
  <si>
    <t>溆浦县中医医院扩建项目</t>
  </si>
  <si>
    <t>建筑面积100000平方米及配套设施建设</t>
  </si>
  <si>
    <t>建设面积4800平方米及配套设施建设</t>
  </si>
  <si>
    <t>怀化济民医院二期扩建项目</t>
  </si>
  <si>
    <t>建筑面积30万平方米及配套设施建设</t>
  </si>
  <si>
    <t>溆浦城南医院建设项目</t>
  </si>
  <si>
    <t>建筑面积70000平方米及配套设施建设</t>
  </si>
  <si>
    <t>建筑面积12000平方米及配套设施建设</t>
  </si>
  <si>
    <t>正在征地</t>
  </si>
  <si>
    <t>建筑面积25000平方米及配套设施建设</t>
  </si>
  <si>
    <t>溆浦南方医院扩建项目</t>
  </si>
  <si>
    <t>建筑面积10000万平方米及配套设施建设</t>
  </si>
  <si>
    <t>建筑面积1200平方米及配套设施建设</t>
  </si>
  <si>
    <t>村级卫生室建设项目</t>
  </si>
  <si>
    <t>(二)民生（8个）</t>
  </si>
  <si>
    <t>14个乡镇（街道）级就业和社会保障服务站</t>
  </si>
  <si>
    <t>新建与改建</t>
  </si>
  <si>
    <t>卢峰镇、观音阁镇、低庄镇、深子湖镇、双井镇、祖市殿镇、桥江镇、两丫坪镇、龙潭镇、小横垅乡、三江镇、北斗溪镇、团结社区、屈原社区</t>
  </si>
  <si>
    <t>建筑面积5400㎡，配套设备180万元</t>
  </si>
  <si>
    <t>殡葬服务体系建设</t>
  </si>
  <si>
    <t>新建续建</t>
  </si>
  <si>
    <t>新建公墓区、扩建殡仪馆</t>
  </si>
  <si>
    <t>淘金坪至上团公路改造工程</t>
  </si>
  <si>
    <t>淘金坪乡</t>
  </si>
  <si>
    <t>X060淘金坪至上团公路改造
工程</t>
  </si>
  <si>
    <t>紫荆山风电场旅游公路建设</t>
  </si>
  <si>
    <t>县城至思蒙，统溪河至高铁南站至山背，三江至龙泉山至紫荆山，三江至朱溪等旅游公路建设。</t>
  </si>
  <si>
    <t>X060淘金坪至上团
公路改造工程</t>
  </si>
  <si>
    <t>县级救灾物资储备库和乡镇救灾物资储备点建设</t>
  </si>
  <si>
    <t>县级救灾物资储备库1个，建筑面积800㎡；乡镇救灾物资储备点25个，每个30㎡。</t>
  </si>
  <si>
    <t>(三)教育（11个）</t>
  </si>
  <si>
    <t>义务教育薄弱学校改造</t>
  </si>
  <si>
    <t>全县中小学</t>
  </si>
  <si>
    <t>改造面积147460㎡</t>
  </si>
  <si>
    <t>县教育局、县扶贫办</t>
  </si>
  <si>
    <t>(四)文化、体育、科技（19个）</t>
  </si>
  <si>
    <t>三馆建设项目</t>
  </si>
  <si>
    <t>占地30亩，建筑面积12000㎡；修建图书馆、非物质文化遗产保护研究开发中心、博物馆、文化馆</t>
  </si>
  <si>
    <t>村级文化活动室</t>
  </si>
  <si>
    <t>占地面积69500㎡，建筑面积139000㎡，修建文化活动室</t>
  </si>
  <si>
    <t>乡镇文化广场</t>
  </si>
  <si>
    <t xml:space="preserve">相关乡镇 </t>
  </si>
  <si>
    <t>占地面积375亩，修建文化体育广场</t>
  </si>
  <si>
    <t>新建健身广场</t>
  </si>
  <si>
    <t xml:space="preserve">在城南新建健身广场 </t>
  </si>
  <si>
    <t>全民健身中心</t>
  </si>
  <si>
    <t>人民公园</t>
  </si>
  <si>
    <t>在人民公园新建健身中心</t>
  </si>
  <si>
    <t>小康体育村</t>
  </si>
  <si>
    <t>相关村</t>
  </si>
  <si>
    <t xml:space="preserve">有条件的村全部建有农民健身路径和健身广场 </t>
  </si>
  <si>
    <t>农村文体设施建设项目</t>
  </si>
  <si>
    <t>农村体育场地建设</t>
  </si>
  <si>
    <t>建制大镇全民健身中心项目</t>
  </si>
  <si>
    <t>13个大镇</t>
  </si>
  <si>
    <t>新合并设13个中心镇建设全民健身中心</t>
  </si>
  <si>
    <t>全省穿越大湘西怀化溆浦站徒步户外基地</t>
  </si>
  <si>
    <t>三江镇岗东至思蒙镇</t>
  </si>
  <si>
    <t>修建从岗东至思蒙全程78公里户外徒步步道</t>
  </si>
  <si>
    <t>完成广播电视发射台基础设施改造工程。发展无线数字电视用户20000户。</t>
  </si>
  <si>
    <t>广播电视“户户通”工程</t>
  </si>
  <si>
    <t>完成上级下达的“户户通”工程建设任务，实现全县广播电视全覆盖。</t>
  </si>
  <si>
    <t>“TV+互联网”建设工程</t>
  </si>
  <si>
    <t>建设“三屏合一”的新型广播电视服务平台，实现多屏互动，创新广播电视传播形式。</t>
  </si>
  <si>
    <t>三大行动三大工程项目建设</t>
  </si>
  <si>
    <t xml:space="preserve"> 县科技局 </t>
  </si>
  <si>
    <t>四、生态环保（48个）</t>
  </si>
  <si>
    <t>(一)生态保护(22个)</t>
  </si>
  <si>
    <t>农业湿地保护</t>
  </si>
  <si>
    <t>①农业湿地生态系统调查、监测和功能恢复；②实施湿地面源污染防治；③开展湿地植被恢复技术；④特种与生物多样性恢复；⑤湿地保护体系建设与科学研究。到“十三五”末期，实施面积3.5万公顷</t>
  </si>
  <si>
    <t>溆浦县国家级森林生态休闲公园建设</t>
  </si>
  <si>
    <t>溆浦县东部以淘金坪、桥江为中心，向南沿中都、沿溪，向北沿油洋、三江以及祖市殿镇部分区域建设森林生态休闲公园</t>
  </si>
  <si>
    <t>溆浦县国家级森林公园建设</t>
  </si>
  <si>
    <t>统溪河、小横垅、水东等区域森林公园建设</t>
  </si>
  <si>
    <t>天然林保护工程</t>
  </si>
  <si>
    <t>区划并实施天然林保护面积120万亩</t>
  </si>
  <si>
    <t>生态公益林保护工程</t>
  </si>
  <si>
    <t>新增省级以上生态公益林60万亩</t>
  </si>
  <si>
    <t>封山育林工程</t>
  </si>
  <si>
    <t>持续封山育林253万亩</t>
  </si>
  <si>
    <t>溆浦县“一湖四大库”生态环境保护工程</t>
  </si>
  <si>
    <t>深子湖、金家洞水库、大溪口水库、五化坝水库、刘家冲水库以及其他9座小水库的生态环境保护</t>
  </si>
  <si>
    <t>石漠化综合治理工程</t>
  </si>
  <si>
    <t>综合治理区域200平方公里</t>
  </si>
  <si>
    <t>“裸露山体“生态修复工程</t>
  </si>
  <si>
    <t>重点修复区域3.4万亩</t>
  </si>
  <si>
    <t>生态文明示范村建设</t>
  </si>
  <si>
    <t>卢峰镇、桥江镇等15个乡镇30个村</t>
  </si>
  <si>
    <t>溆浦县环境监管能力建设</t>
  </si>
  <si>
    <t>环境监测能力建设：大气自动监测设备2套，地表水水质自动监测设备3套，原子吸收分光光度计、荧光光度计、火焰原子分光光度计、冷原子吸收测汞仪、离子色谱仪、监测数据处理平台、液相色谱仪各1台
环境宣教能力建设：摄像机、扫描仪等12台设备
环境信息能力建设：编辑机、刻录机等10台设备和信息平台及信息网络建设
溆浦县环境应急能力建设：应急指挥平台，综合应用系统及60台（套）仪器</t>
  </si>
  <si>
    <t>县环保局、县财政局</t>
  </si>
  <si>
    <t>溆浦县其他环境监管能力建设</t>
  </si>
  <si>
    <t>重点区域空气质量预报预警、空气质量自动监测网络建设、水环境监测网络建设、污染源自动监控系统建设与运行、土壤环境监测能力建设、生态环境监测监管能力建设、环境监察执法能力建设、环境风险预警及应急能力标准化和基地建设、核与辐射监管能力建设、重点能源项目场外辐射环境监控系统和环境应急响应系统建设、第二次污染源普查</t>
  </si>
  <si>
    <t>溆浦县地质灾害防治</t>
  </si>
  <si>
    <t>对全县50处地质灾害点及1000户危险户搬迁避让</t>
  </si>
  <si>
    <t>地质灾害搬迁避让</t>
  </si>
  <si>
    <t>县国土局、县扶贫办</t>
  </si>
  <si>
    <t>(二)环境治理(26个)</t>
  </si>
  <si>
    <t>隐患点地质灾害治理</t>
  </si>
  <si>
    <t>葛竹坪镇、黄茅园镇等5个乡镇所涉及村</t>
  </si>
  <si>
    <t>滑坡治理</t>
  </si>
  <si>
    <t>矿山地质环境治理</t>
  </si>
  <si>
    <t>水土流失治理</t>
  </si>
  <si>
    <t>龙潭花岗岩地区崩岗治理工程、桥江项目区坡耕地改造工程、四都河之沅水小流域水土流失综合治理</t>
  </si>
  <si>
    <t>县水利局、县国土局</t>
  </si>
  <si>
    <t>水生态修复</t>
  </si>
  <si>
    <t>①统溪河镇、斜里清洁小流域工程，包括水质治理、水污染治理、水资源保护、农村垃圾处理、面源污染防治、内原污染防治、坡面侵蚀强度治理；②全县范围内河道清障项目；③农村水环境治理，治理面积160平方公里（包括祖市殿小流域；水隘小流域；王福溪小流域；玉溪江小流域；大湾小流域）</t>
  </si>
  <si>
    <t>农业面源污染整治工程</t>
  </si>
  <si>
    <t>卢峰镇、水东镇、桥江镇、低庄镇、花桥镇</t>
  </si>
  <si>
    <t>化肥农药面源污染治理</t>
  </si>
  <si>
    <t>县环保局、县农业局及相关乡镇</t>
  </si>
  <si>
    <t>畜禽养殖场污染物处理场建设</t>
  </si>
  <si>
    <t>征地、厂房、设备</t>
  </si>
  <si>
    <t>在县、乡镇、村建立三级资源回收利用体系</t>
  </si>
  <si>
    <t>历史遗留重金属治污</t>
  </si>
  <si>
    <t>淘金坪乡、均坪镇、水东镇、深子湖镇等乡镇</t>
  </si>
  <si>
    <r>
      <rPr>
        <sz val="9"/>
        <rFont val="宋体"/>
        <family val="3"/>
        <charset val="134"/>
      </rPr>
      <t>淘金坪乡原湘西中都金矿淘金坪分矿历史遗留污染治理项目、均坪镇板溪村谷靶山碳质板岩矿综合治理工程、溆浦县锰业总公司废渣场闭库治理工程、龙王江锑矿区历史遗留矿渣治理工程、龙王江金矿区历史遗留矿渣治理工程、梓木冲锑矿综合治理工程、华兴冶炼厂综合治理工程、深子湖镇黄溪湾冶炼福利厂等四家冶炼厂综合治理工程、德毅铁合金公司综合治理工程、深子湖镇曾家溪村老钨矿污染治理工程</t>
    </r>
    <r>
      <rPr>
        <sz val="9"/>
        <rFont val="宋体"/>
        <family val="3"/>
        <charset val="134"/>
      </rPr>
      <t>10</t>
    </r>
    <r>
      <rPr>
        <sz val="9"/>
        <rFont val="宋体"/>
        <family val="3"/>
        <charset val="134"/>
      </rPr>
      <t>项</t>
    </r>
    <r>
      <rPr>
        <sz val="9"/>
        <rFont val="宋体"/>
        <family val="3"/>
        <charset val="134"/>
      </rPr>
      <t>_x000D_</t>
    </r>
    <phoneticPr fontId="0" type="noConversion"/>
  </si>
  <si>
    <t>县人民政府、相关乡镇人民政府</t>
  </si>
  <si>
    <t>硅砂废水沉淀治理回收、将硅砂的废渣制成硅砖 进行技改现有生产流水线，达到低能、高效、环保</t>
  </si>
  <si>
    <t>县人民政府、溆浦硅业化工有限公司、溆浦四都福利硅砂厂、县民福福利硅砂厂、溆浦钰源硅砂厂</t>
  </si>
  <si>
    <t>龙潭石材行业污染治理</t>
  </si>
  <si>
    <t>龙潭片区9家石材企业污染治理</t>
  </si>
  <si>
    <t>县域现有煤矿和历史遗留煤矿污染治理项目</t>
  </si>
  <si>
    <t>舒溶溪乡、大江口镇、椒板溪、天星堂、均坪镇等现有煤矿和历史遗留煤矿酸性矿井污水处理</t>
  </si>
  <si>
    <t>县煤炭局、县环保局及相关企业</t>
  </si>
  <si>
    <t>炭质板岩矿综合治理</t>
  </si>
  <si>
    <t>对均坪镇、棉花岭、向家湾炭质板岩矿综合治理，实施无害化处理及生态恢复，修建渗滤液收集处理设施、挡土墙及废渣堆存场</t>
  </si>
  <si>
    <t>县环保局、县国土局</t>
  </si>
  <si>
    <t>溆浦县大和矿业公司综合治理</t>
  </si>
  <si>
    <t>建设矿洞涌水及选矿废水处理站一座，修建挡土墙及废渣堆存场，实施生态恢复</t>
  </si>
  <si>
    <t>县大和矿业公司</t>
  </si>
  <si>
    <t>溆浦县重点行业大气污染防治工程</t>
  </si>
  <si>
    <t>县经信局、县环保局及相关企业</t>
  </si>
  <si>
    <t>卢峰镇工业集中区综合治理二期</t>
  </si>
  <si>
    <t>腾森污水处理净化无害项目</t>
  </si>
  <si>
    <t>新建两条腾森标准污水处理车间、新建一座办公大楼及公共设施、新建一座污水储纳池</t>
  </si>
  <si>
    <t>湖南腾森环保节能设备制造有限公司</t>
  </si>
  <si>
    <t>溆浦县机动车污染防治项目</t>
  </si>
  <si>
    <t>机动车环保管理标志、排放检测、污染防治</t>
  </si>
  <si>
    <t>溆浦县城镇黑臭水体污染治理</t>
  </si>
  <si>
    <t>夏家溪、三都河等</t>
  </si>
  <si>
    <t>县住建局、县环保局</t>
  </si>
  <si>
    <t>溆浦县冶炼厂治污项目</t>
  </si>
  <si>
    <t>云山综合冶炼厂治污项目包括冶炼炉、反烧炉、锑金精选设备，怀化华兴冶炼厂治污项目包括冶炼炉、反炼炉</t>
  </si>
  <si>
    <t>县云山综合冶炼厂、怀化华兴冶炼厂</t>
  </si>
  <si>
    <t>湖南省湘维有限公司工业及生活垃圾处理</t>
  </si>
  <si>
    <t>采用专用焚烧炉，将工业及生活中的可焚烧处理垃圾进行焚烧处理，焚烧过程中产生的高温烟气送入现有余热锅炉，产生蒸汽，蒸汽用于发电，回收垃圾中的热量。</t>
  </si>
  <si>
    <t>溆浦县五家企业污染治理工程</t>
  </si>
  <si>
    <t>新天地铁合金公司、永发铁合金公司、丰顺硅厂、华昱硅厂、天宇食品有限公司等五家企业污染治理（减排）</t>
  </si>
  <si>
    <t>矿山退役环境治理项目</t>
  </si>
  <si>
    <t>卢峰镇、淘金坪乡、油洋乡等乡镇</t>
  </si>
  <si>
    <t>矿山退役环境治理</t>
  </si>
  <si>
    <t>“十三五”规划重大项目表</t>
  </si>
  <si>
    <t xml:space="preserve"> 单位：亿元</t>
  </si>
  <si>
    <t>工程</t>
  </si>
  <si>
    <t>备注</t>
  </si>
  <si>
    <t>溆浦县陶金坪乡人民政府原湘西中都金矿陶金坪分矿历史遗留污染治理项目</t>
  </si>
  <si>
    <t>溆浦县陶金坪乡</t>
  </si>
  <si>
    <t xml:space="preserve"> 1、恢复区内200余亩水田、旱地；2、恢复区内近10公里的溪河、渠系、道路；3、恢复开采区山体植被；4、全面清理开采区、堆积区内的大量固体废弃物、尾矿、废弃设备等；5、对开采塌陷区、滑坡区等地段实施保安工程；6、对区内被毁山林进行恢复；7、对利益受损农户、村组进行合法补偿、解决群众利益诉求。</t>
  </si>
  <si>
    <t>溆浦县人民政府</t>
  </si>
  <si>
    <t>均坪镇板溪村谷靶山碳质板岩矿综合治理工程</t>
  </si>
  <si>
    <t>溆浦县均坪镇</t>
  </si>
  <si>
    <r>
      <rPr>
        <sz val="10"/>
        <color indexed="8"/>
        <rFont val="宋体"/>
        <family val="3"/>
        <charset val="134"/>
      </rPr>
      <t>1</t>
    </r>
    <r>
      <rPr>
        <sz val="10"/>
        <color indexed="8"/>
        <rFont val="宋体"/>
        <family val="3"/>
        <charset val="134"/>
      </rPr>
      <t>）对板溪村煤矸石废渣堆所堆存坡面进行喷浆护坡；</t>
    </r>
    <r>
      <rPr>
        <sz val="10"/>
        <color indexed="8"/>
        <rFont val="宋体"/>
        <family val="3"/>
        <charset val="134"/>
      </rPr>
      <t>2</t>
    </r>
    <r>
      <rPr>
        <sz val="10"/>
        <color indexed="8"/>
        <rFont val="宋体"/>
        <family val="3"/>
        <charset val="134"/>
      </rPr>
      <t>）对板溪村煤矸石</t>
    </r>
    <r>
      <rPr>
        <sz val="10"/>
        <color indexed="8"/>
        <rFont val="宋体"/>
        <family val="3"/>
        <charset val="134"/>
      </rPr>
      <t>3</t>
    </r>
    <r>
      <rPr>
        <sz val="10"/>
        <color indexed="8"/>
        <rFont val="宋体"/>
        <family val="3"/>
        <charset val="134"/>
      </rPr>
      <t>万</t>
    </r>
    <r>
      <rPr>
        <sz val="10"/>
        <color indexed="8"/>
        <rFont val="宋体"/>
        <family val="3"/>
        <charset val="134"/>
      </rPr>
      <t>m</t>
    </r>
    <r>
      <rPr>
        <vertAlign val="superscript"/>
        <sz val="10"/>
        <rFont val="宋体"/>
        <family val="3"/>
        <charset val="134"/>
      </rPr>
      <t>3</t>
    </r>
    <r>
      <rPr>
        <sz val="10"/>
        <rFont val="宋体"/>
        <family val="3"/>
        <charset val="134"/>
      </rPr>
      <t>废渣采取就地处置；</t>
    </r>
    <r>
      <rPr>
        <sz val="10"/>
        <rFont val="宋体"/>
        <family val="3"/>
        <charset val="134"/>
      </rPr>
      <t>2</t>
    </r>
    <r>
      <rPr>
        <sz val="10"/>
        <rFont val="宋体"/>
        <family val="3"/>
        <charset val="134"/>
      </rPr>
      <t>）新建挡渣墙</t>
    </r>
    <r>
      <rPr>
        <sz val="10"/>
        <rFont val="宋体"/>
        <family val="3"/>
        <charset val="134"/>
      </rPr>
      <t>372m</t>
    </r>
    <r>
      <rPr>
        <sz val="10"/>
        <rFont val="宋体"/>
        <family val="3"/>
        <charset val="134"/>
      </rPr>
      <t>；</t>
    </r>
    <r>
      <rPr>
        <sz val="10"/>
        <rFont val="宋体"/>
        <family val="3"/>
        <charset val="134"/>
      </rPr>
      <t>3</t>
    </r>
    <r>
      <rPr>
        <sz val="10"/>
        <rFont val="宋体"/>
        <family val="3"/>
        <charset val="134"/>
      </rPr>
      <t>）对板溪村煤矸石场边公路靠近板溪侧建设</t>
    </r>
    <r>
      <rPr>
        <sz val="10"/>
        <rFont val="宋体"/>
        <family val="3"/>
        <charset val="134"/>
      </rPr>
      <t>372m</t>
    </r>
    <r>
      <rPr>
        <sz val="10"/>
        <rFont val="宋体"/>
        <family val="3"/>
        <charset val="134"/>
      </rPr>
      <t>护坡。</t>
    </r>
    <r>
      <rPr>
        <sz val="10"/>
        <rFont val="宋体"/>
        <family val="3"/>
        <charset val="134"/>
      </rPr>
      <t>_x000D_</t>
    </r>
    <phoneticPr fontId="0" type="noConversion"/>
  </si>
  <si>
    <t>溆浦县锰业总公司废渣场闭库治理工程</t>
  </si>
  <si>
    <t>溆浦县仲夏乡</t>
  </si>
  <si>
    <t>县经信局、中电建中南勘测设计研究院有限公司、华能及引进国内知名风电
开发企业</t>
    <phoneticPr fontId="0" type="noConversion"/>
  </si>
  <si>
    <t>城东防洪大堤（三桥至广福桥）全长1.3km，12m堤顶车行道硬化，5.8万㎡绿化，配置环卫、休闲、健身等设施</t>
    <phoneticPr fontId="0" type="noConversion"/>
  </si>
  <si>
    <t>县城及所有
乡镇</t>
    <phoneticPr fontId="0" type="noConversion"/>
  </si>
  <si>
    <t>迎宾西路二期安置区土石方工程、劳动路
昭文路建设及片区综合开发</t>
    <phoneticPr fontId="0" type="noConversion"/>
  </si>
  <si>
    <t>县档案馆、县城建规划展馆、县政务中
心、县智慧城市指挥中心、县公共资源交易中心，总面积25000㎡</t>
    <phoneticPr fontId="0" type="noConversion"/>
  </si>
  <si>
    <t>建设砌块砖生产线4条、生产厂房、办公
楼、职工宿舍、原料场、运输道路等，购置安装生产及环保设备</t>
    <phoneticPr fontId="0" type="noConversion"/>
  </si>
  <si>
    <t>县经信局、县工业集中区管委会、湖南益能环保
科技有限公司</t>
    <phoneticPr fontId="0" type="noConversion"/>
  </si>
  <si>
    <t>县农业局、溆浦春和农业公司、溆浦银珍农业公
司、溆浦恒森农业公司</t>
    <phoneticPr fontId="0" type="noConversion"/>
  </si>
  <si>
    <t>县农业局、县畜牧水产
局、溆浦桔颂现代农业发展
有限公司</t>
    <phoneticPr fontId="0" type="noConversion"/>
  </si>
  <si>
    <t>县经信局、县工业集中区管委会、县商务和粮食
局、县农业局</t>
    <phoneticPr fontId="0" type="noConversion"/>
  </si>
  <si>
    <t>县商务和粮食局
县扶贫办</t>
    <phoneticPr fontId="0" type="noConversion"/>
  </si>
  <si>
    <t>县商务和粮食局
县烟草公司</t>
    <phoneticPr fontId="0" type="noConversion"/>
  </si>
  <si>
    <t>龙头电商示范企业培育、邮政电子商务综合服务、“万村千乡”农家店信息化建
设、电子商务产业集聚区示范、电商网店培育示范、电商人才培养、电商物流配送体系、电子商务农村流通体系、电商精准扶贫等项目</t>
    <phoneticPr fontId="0" type="noConversion"/>
  </si>
  <si>
    <t>县住建局、县供电公司、
县电信公司、县移动
公司、县文化旅游局</t>
    <phoneticPr fontId="0" type="noConversion"/>
  </si>
  <si>
    <t>红花园工业园入园企业
项目建设</t>
    <phoneticPr fontId="0" type="noConversion"/>
  </si>
  <si>
    <t>县农业局、县畜牧水
产局、大康牧业股份
有限公司</t>
    <phoneticPr fontId="0" type="noConversion"/>
  </si>
  <si>
    <t>县农业局、县畜牧水产
局、溆浦县黔邵花猪
资源场</t>
    <phoneticPr fontId="0" type="noConversion"/>
  </si>
  <si>
    <t>县农业局、县畜牧水产
局、溆浦桔颂现代农业
发展有限公司</t>
    <phoneticPr fontId="0" type="noConversion"/>
  </si>
  <si>
    <t>项目位于张家桥村，一期占地面积99.29亩,
建设以建材、家具、汽贸功能为主，集仓
储、物流、办公、住宅为一体的物流商贸城</t>
    <phoneticPr fontId="0" type="noConversion"/>
  </si>
  <si>
    <t>占地400亩，建设商贸风情街、商业综合
体、星级酒店等综合商贸服务设施</t>
    <phoneticPr fontId="0" type="noConversion"/>
  </si>
  <si>
    <t>湖南红花园投资有限公司
县商务和粮食局</t>
    <phoneticPr fontId="0" type="noConversion"/>
  </si>
  <si>
    <t>县商务和粮食局
县扶贫办</t>
    <phoneticPr fontId="0" type="noConversion"/>
  </si>
  <si>
    <t>占地面积5亩，建筑面积5000㎡，修建剧
场、舞台</t>
    <phoneticPr fontId="0" type="noConversion"/>
  </si>
  <si>
    <t>县城新建综合型体育文化中心及工人文化
宫、青少年宫、办公服务及配套设施</t>
    <phoneticPr fontId="0" type="noConversion"/>
  </si>
  <si>
    <t>县林业局、县公园管理局
县文化旅游局</t>
    <phoneticPr fontId="0" type="noConversion"/>
  </si>
  <si>
    <t>思蒙国家湿地公园及旅游配套
设施建设</t>
    <phoneticPr fontId="0" type="noConversion"/>
  </si>
  <si>
    <t>规模化畜禽养殖场污染
治理项目</t>
    <phoneticPr fontId="0" type="noConversion"/>
  </si>
  <si>
    <t>县环保局、县爱卫办、县扶贫办</t>
    <phoneticPr fontId="0" type="noConversion"/>
  </si>
  <si>
    <t>桥江镇
 油洋乡
三江镇</t>
    <phoneticPr fontId="0" type="noConversion"/>
  </si>
  <si>
    <t>改造渠道及渠系附属建筑物、整修山塘、改造溪
坝、改造泵站</t>
    <phoneticPr fontId="0" type="noConversion"/>
  </si>
  <si>
    <t>红花园工业园科技创新
服务中心</t>
    <phoneticPr fontId="0" type="noConversion"/>
  </si>
  <si>
    <t>溆浦县法院审判综合楼附属
建设</t>
    <phoneticPr fontId="0" type="noConversion"/>
  </si>
  <si>
    <t>占地面积6000㎡，包括：1、安全生产应急救援中心指挥大楼工程，建筑面积2268㎡；2、日常训练基地；3、救援设施、设备购置；4、指挥中心通
讯、监控系统建设；5、基地道路配套设施建设。</t>
    <phoneticPr fontId="0" type="noConversion"/>
  </si>
  <si>
    <t>湖南省数字县域地理信息
基础工程</t>
    <phoneticPr fontId="0" type="noConversion"/>
  </si>
  <si>
    <t>红花园工业园入园企业
项目建设</t>
    <phoneticPr fontId="0" type="noConversion"/>
  </si>
  <si>
    <t>新建产品及原辅包装材料仓库2400㎡；新建办公
室、培训中心等配套设施8000㎡； 新建水果生产线一条</t>
    <phoneticPr fontId="0" type="noConversion"/>
  </si>
  <si>
    <t>县农业局、县畜牧水产局
大康牧业股份有限公司</t>
    <phoneticPr fontId="0" type="noConversion"/>
  </si>
  <si>
    <t>县农业局、县畜牧水产局
溆浦县黔邵花猪资源场</t>
    <phoneticPr fontId="0" type="noConversion"/>
  </si>
  <si>
    <t>县农业局、县畜牧水产局
溆浦桔颂现代农业发展
有限公司</t>
    <phoneticPr fontId="0" type="noConversion"/>
  </si>
  <si>
    <t>建设木本药材基地5万亩，草本药村基地新建7万
亩、改造10万亩，建设中药饮片生产线</t>
    <phoneticPr fontId="0" type="noConversion"/>
  </si>
  <si>
    <t>溆浦县优质柑桔标准化
基地建设</t>
    <phoneticPr fontId="0" type="noConversion"/>
  </si>
  <si>
    <t>溆浦县时鲜水果标准化
基地建设</t>
    <phoneticPr fontId="0" type="noConversion"/>
  </si>
  <si>
    <t>柑橘等水果产地初加工
补助项目</t>
    <phoneticPr fontId="0" type="noConversion"/>
  </si>
  <si>
    <t>卢峰镇、低庄
镇、观音阁
镇、祖市殿
镇、龙潭镇等20个乡镇</t>
    <phoneticPr fontId="0" type="noConversion"/>
  </si>
  <si>
    <t>湘米工程高档优质稻产业化
开发</t>
    <phoneticPr fontId="0" type="noConversion"/>
  </si>
  <si>
    <t>溆浦县国家“双低”油菜
基地建设</t>
    <phoneticPr fontId="0" type="noConversion"/>
  </si>
  <si>
    <t>项目位于张家桥村，一期占地面积99.29亩,建设以建
材、家具、汽贸功能为主，集仓储、物流、办公、住宅为一体的物流商贸城</t>
    <phoneticPr fontId="0" type="noConversion"/>
  </si>
  <si>
    <t>规划用地面积480亩，该项目定位于集购物、休闲、娱乐于一体的大型城市综合体，规划大型超市、大型商
场、专业市场，打造舒适便捷、功能齐全、服务设施完善的现代城市商业圈</t>
    <phoneticPr fontId="0" type="noConversion"/>
  </si>
  <si>
    <t>龙头电商示范企业培育、邮政电子商务综合服务、“万村千乡”农家店信息化建设、电子商务产业集聚区示
范、电商网店培育示范、电商人才培养、电商物流配送体系、电子商务农村流通体系、电商精准扶贫等项目</t>
    <phoneticPr fontId="0" type="noConversion"/>
  </si>
  <si>
    <r>
      <rPr>
        <sz val="9"/>
        <rFont val="宋体"/>
        <family val="3"/>
        <charset val="134"/>
      </rPr>
      <t>景区以龙泉寺、龙泉山原始次生林、两江“一桥两
库”、紫荆山风电场等为核心，景区涵盖三江镇，改建高等级旅游公路、游步道、游客集散中心、休闲娱乐服务场所等_x000D_</t>
    </r>
    <phoneticPr fontId="0" type="noConversion"/>
  </si>
  <si>
    <t>旅游码头、景区游步道、观景台、旅游公路、植被绿
化、旅游宾馆、景区大门、停车场、游客接待中心、民居改造、水上娱乐项目等。</t>
    <phoneticPr fontId="0" type="noConversion"/>
  </si>
  <si>
    <t>低庄镇、深子湖镇、统溪河镇、龙潭镇、水东镇、卢峰镇、大江口镇、祖师殿镇、均坪镇、葛竹坪镇、思蒙
镇、黄茅园镇、观音阁镇、三江镇、两丫坪镇、沿溪
乡、龙庄湾乡17个乡镇卫生院周转房建设，建筑面积280平方米及配套设施建设</t>
    <phoneticPr fontId="0" type="noConversion"/>
  </si>
  <si>
    <t>共计487个，在全县各村建立一个标准化的村级卫生室</t>
    <phoneticPr fontId="0" type="noConversion"/>
  </si>
  <si>
    <t>①创新能力提升行动。一是创新平台建设工程：与高校共建新型污泥干化处理系统关键技术研究中
心、与高校共建新型竹材关键技术研究中心；二是重大科技攻关工程：万亩翠玉猕猴桃标准化栽培技术研发、无机防水涂料关键技术研发及产业化；②产业转型升级行动：2万亩湘蕾金银花培管及精深加工、新型化工材料研发及产业化；③区域协调发展行动（特色县域经济提升工程）：20万亩优质柑桔规范化种植及精深加工产业化开发、有机油茶标准化栽培与精深加工研发平台</t>
    <phoneticPr fontId="0" type="noConversion"/>
  </si>
  <si>
    <t>生态保护与修复。将圣人山和m粮洞自然保护区升格申报为省级自然保护区，在实现此目标的基础上，将圣人山省级自然保护区升格申报为国家级自然保护区。米粮洞自然保护区建设含龙潭、龙庄湾和葛竹坪、北斗溪部分区域；圣人山自然保护区建设含深子湖、低庄、观音阁、均坪、舒溶溪等部分区域（深子湖）</t>
    <phoneticPr fontId="0" type="noConversion"/>
  </si>
  <si>
    <r>
      <rPr>
        <sz val="9"/>
        <rFont val="宋体"/>
        <family val="3"/>
        <charset val="134"/>
      </rPr>
      <t>新修建</t>
    </r>
    <r>
      <rPr>
        <sz val="9"/>
        <rFont val="宋体"/>
        <family val="3"/>
        <charset val="134"/>
      </rPr>
      <t>2000m</t>
    </r>
    <r>
      <rPr>
        <sz val="9"/>
        <rFont val="宋体"/>
        <family val="3"/>
        <charset val="134"/>
      </rPr>
      <t>长的雨水沟，新建处理能力</t>
    </r>
    <r>
      <rPr>
        <sz val="9"/>
        <rFont val="宋体"/>
        <family val="3"/>
        <charset val="134"/>
      </rPr>
      <t>50m</t>
    </r>
    <r>
      <rPr>
        <vertAlign val="superscript"/>
        <sz val="9"/>
        <rFont val="宋体"/>
        <family val="3"/>
        <charset val="134"/>
      </rPr>
      <t>3</t>
    </r>
    <r>
      <rPr>
        <sz val="9"/>
        <rFont val="宋体"/>
        <family val="3"/>
        <charset val="134"/>
      </rPr>
      <t>/h</t>
    </r>
    <r>
      <rPr>
        <sz val="9"/>
        <rFont val="宋体"/>
        <family val="3"/>
        <charset val="134"/>
      </rPr>
      <t>污水处理站一座，对现有应急池防治层脱落处进行修缮</t>
    </r>
    <r>
      <rPr>
        <sz val="9"/>
        <rFont val="宋体"/>
        <family val="3"/>
        <charset val="134"/>
      </rPr>
      <t>_x000D_</t>
    </r>
    <phoneticPr fontId="0" type="noConversion"/>
  </si>
  <si>
    <t>盛化工厂、都美公司、顶端陶瓷等18家工业企业、宾馆和75家砖厂炉窑改造等大气污染防治，主要是锅炉煤改气，烟气脱硫除尘等措施</t>
    <phoneticPr fontId="0" type="noConversion"/>
  </si>
  <si>
    <t>污染源规范排放，清淤，河岸硬化，垃圾清理，建立长效管理体制等</t>
    <phoneticPr fontId="0" type="noConversion"/>
  </si>
  <si>
    <r>
      <rPr>
        <sz val="10"/>
        <color indexed="8"/>
        <rFont val="宋体"/>
        <family val="3"/>
        <charset val="134"/>
      </rPr>
      <t>安全处置历史遗留选锰废渣</t>
    </r>
    <r>
      <rPr>
        <sz val="10"/>
        <color indexed="8"/>
        <rFont val="宋体"/>
        <family val="3"/>
        <charset val="134"/>
      </rPr>
      <t>55</t>
    </r>
    <r>
      <rPr>
        <sz val="10"/>
        <color indexed="8"/>
        <rFont val="宋体"/>
        <family val="3"/>
        <charset val="134"/>
      </rPr>
      <t>万</t>
    </r>
    <r>
      <rPr>
        <sz val="10"/>
        <color indexed="8"/>
        <rFont val="宋体"/>
        <family val="3"/>
        <charset val="134"/>
      </rPr>
      <t>t</t>
    </r>
    <r>
      <rPr>
        <sz val="10"/>
        <color indexed="8"/>
        <rFont val="宋体"/>
        <family val="3"/>
        <charset val="134"/>
      </rPr>
      <t>，治理废渣堆存面积达</t>
    </r>
    <r>
      <rPr>
        <sz val="10"/>
        <color indexed="8"/>
        <rFont val="宋体"/>
        <family val="3"/>
        <charset val="134"/>
      </rPr>
      <t>11928</t>
    </r>
    <r>
      <rPr>
        <sz val="10"/>
        <color indexed="8"/>
        <rFont val="宋体"/>
        <family val="3"/>
        <charset val="134"/>
      </rPr>
      <t>平米，矿区植被恢复面积</t>
    </r>
    <r>
      <rPr>
        <sz val="10"/>
        <color indexed="8"/>
        <rFont val="宋体"/>
        <family val="3"/>
        <charset val="134"/>
      </rPr>
      <t>1000</t>
    </r>
    <r>
      <rPr>
        <sz val="10"/>
        <color indexed="8"/>
        <rFont val="宋体"/>
        <family val="3"/>
        <charset val="134"/>
      </rPr>
      <t>平米。</t>
    </r>
    <r>
      <rPr>
        <sz val="10"/>
        <color indexed="8"/>
        <rFont val="宋体"/>
        <family val="3"/>
        <charset val="134"/>
      </rPr>
      <t>_x000D_</t>
    </r>
    <phoneticPr fontId="0" type="noConversion"/>
  </si>
  <si>
    <t>溆浦县龙王江锑矿区历史遗留矿渣治理工程</t>
  </si>
  <si>
    <t>溆浦县龙王江乡</t>
  </si>
  <si>
    <t xml:space="preserve">（1) 约16万方污染废渣的安全填埋；
2) 配套截洪沟、泄洪渠工程和挡土墙工程
3) 生态绿化工程
4) 建设三口地下水质监控井
</t>
  </si>
  <si>
    <t>溆浦县龙王江金矿区历史遗留矿渣治理工程</t>
  </si>
  <si>
    <t xml:space="preserve">（1)约25万方污染废渣的安全填埋；
（2)配套截洪沟、泄洪渠工程和挡土墙工程（3)生态绿化工程
</t>
  </si>
  <si>
    <t>溆浦县梓木冲锑矿综合治理工程</t>
  </si>
  <si>
    <t>溆浦县让家溪乡</t>
  </si>
  <si>
    <t xml:space="preserve">（1)约18.5万方污染废渣的安全填埋；
（2)配套截洪沟、泄洪渠工程和挡土墙工程（3)生态绿化工程
</t>
  </si>
  <si>
    <t>溆浦县仲夏乡工业集中区综合治理二期</t>
  </si>
  <si>
    <t>（1）新修建2000米长的雨水沟。（2）新建处理能力50m3/h污水处理站一座。（3）对现有应急池防治层脱落处进行修缮。</t>
  </si>
  <si>
    <t>溆浦县华兴冶炼厂综合治理工程</t>
  </si>
  <si>
    <t>（1）新修建400米长的雨水沟，新建雨水收集池体积为500m3。新建一套处理能力为150m3/d的污水处理系统。（2）修建500平米的危险废物堆场、修建1000平米原料堆场。（3）在现有冶炼车间内安装8套小型粉尘收集装置。（4）用水泥固化厂区面积2000平米。（5）修建40米长挡渣墙。</t>
  </si>
  <si>
    <t>溆浦县华兴冶炼厂</t>
  </si>
  <si>
    <t>溆浦县水隘乡黄溪湾冶炼福利厂等四家冶炼厂综合治理工程</t>
  </si>
  <si>
    <t>水隘乡黄溪湾冶炼福利厂等四家冶炼厂综合治理工程
（1）鼓风炉烟气脱硫设施一套；（2）厂区清污分流系统；（3）厂区废水处理系统</t>
  </si>
  <si>
    <t>溆浦县黄溪湾冶炼福利厂等四家企业</t>
  </si>
  <si>
    <t>溆浦县德毅铁合金公司综合治理工程</t>
  </si>
  <si>
    <t>（1）建设危险废物渣库800m2；（2）建设中水会用设施；（3）废气处理设施10000m3/h；（4）厂区清污分流系统</t>
  </si>
  <si>
    <t>溆浦县德毅铁合金公司</t>
  </si>
  <si>
    <t>溆浦县让家溪乡人民政府曾家溪村老钨矿污染治理工程</t>
  </si>
  <si>
    <t>对老钨矿矿山区域全面开展污染土壤、地表水、地下水综合防治，治理老矿洞酸性含重金属地下涌水和恢复被污染的地下水、地表水和土壤，解决让家溪乡曾家溪村一、三、四、五组600多人生活饮用水和农田灌溉用水问题，确保当地人民生活、生产安全。拟建废水处理站一座，恢复被污染农田100公顷，恢复矿区植被50公顷，对露天堆存的600000立方米废渣进行治理；承担单位为溆浦县让家溪乡曾家溪村。</t>
  </si>
  <si>
    <t>谭家湾硅砂业污染治理项目</t>
  </si>
  <si>
    <t>溆浦硅业化工有限公司</t>
  </si>
  <si>
    <t>溆浦四都福利硅砂厂</t>
  </si>
  <si>
    <t>溆浦县民福福利硅砂厂</t>
  </si>
  <si>
    <t>溆浦钰源硅砂厂</t>
  </si>
  <si>
    <t>怀化珠华铸造有限公司大气污染防治项目</t>
  </si>
  <si>
    <t>旋风除尘+布袋除尘</t>
  </si>
  <si>
    <t>怀化珠华铸造有限公司</t>
  </si>
  <si>
    <t>工业企业烟气脱硫污染减排项目</t>
  </si>
  <si>
    <t>昌盛化工厂、都美公司烟气脱硫项目</t>
  </si>
  <si>
    <t>经信局、环保局及相关企业</t>
  </si>
  <si>
    <t>工业园区污水集中处理</t>
  </si>
  <si>
    <t>红花园、江口工业园区污水集中处理设施建设</t>
  </si>
  <si>
    <t>舒溶溪乡、小江口乡、椒板溪、天星堂、均坪镇、洑水湾乡等现有煤矿和历史遗留煤矿酸性矿井污水处理</t>
  </si>
  <si>
    <t>煤炭局、环保局及相关企业</t>
  </si>
  <si>
    <t>均坪镇炭质板岩矿综合治理</t>
  </si>
  <si>
    <t>对含镉废渣实施无害化处理及生态恢复，修建渗滤液收集处理设施</t>
  </si>
  <si>
    <t>编制可研</t>
  </si>
  <si>
    <t>均坪镇人民政府</t>
  </si>
  <si>
    <t>溆浦县棉花岭炭质板岩矿综合治理</t>
  </si>
  <si>
    <t>修建挡土墙及废渣堆存场，实施生态恢复</t>
  </si>
  <si>
    <t>溆浦县棉花岭炭质板岩矿</t>
  </si>
  <si>
    <t>县环保局、国土资源局</t>
  </si>
  <si>
    <t>溆浦县大和矿业公司</t>
  </si>
  <si>
    <t>溆浦县顶端陶瓷有限公司综合治理</t>
  </si>
  <si>
    <t>锅炉煤改气，污水处理设施两套</t>
  </si>
  <si>
    <t>溆浦县顶端陶瓷有限公司</t>
  </si>
  <si>
    <t>县环保局、县经信局</t>
  </si>
  <si>
    <t>湖南腾森环保节能设备制造有限公司腾森污水处理净化无害项目</t>
  </si>
  <si>
    <t>县城污水处理厂二期工程与污水管网配套工程</t>
  </si>
  <si>
    <t>泵站、污水池、干泥处置设施、管网铺设</t>
  </si>
  <si>
    <t>红花园工业园垃圾处理项目及配套设施项目</t>
  </si>
  <si>
    <t>日处理工业及生活垃圾150吨，新建垃圾处理场一座</t>
  </si>
  <si>
    <t>园区管委会</t>
  </si>
  <si>
    <t>溆浦县城渣土消纳场建设</t>
  </si>
  <si>
    <t>建日处理渣土100吨的消纳场</t>
  </si>
  <si>
    <t>湖南溆浦思蒙国家湿地公园建设项目</t>
  </si>
  <si>
    <t>管网截污、河道湿地保护与恢复、
底泥清淤、生态护坡、巡护道路</t>
  </si>
  <si>
    <t>溆浦县农村环境综合整治整县推进工程</t>
  </si>
  <si>
    <r>
      <rPr>
        <sz val="10"/>
        <color indexed="8"/>
        <rFont val="宋体"/>
        <family val="3"/>
        <charset val="134"/>
      </rPr>
      <t>农村饮用水保护、畜禽养殖污染治理、生活污水治理、生活垃圾治理，综合治理率</t>
    </r>
    <r>
      <rPr>
        <sz val="10"/>
        <rFont val="宋体"/>
        <family val="3"/>
        <charset val="134"/>
      </rPr>
      <t>80%</t>
    </r>
    <r>
      <rPr>
        <sz val="10"/>
        <rFont val="宋体"/>
        <family val="3"/>
        <charset val="134"/>
      </rPr>
      <t>以上</t>
    </r>
    <r>
      <rPr>
        <sz val="10"/>
        <rFont val="宋体"/>
        <family val="3"/>
        <charset val="134"/>
      </rPr>
      <t>_x000D_</t>
    </r>
    <phoneticPr fontId="0" type="noConversion"/>
  </si>
  <si>
    <t xml:space="preserve"> </t>
  </si>
  <si>
    <t>溆浦县农业面源污染整治工程</t>
  </si>
  <si>
    <t>卢峰镇、水东镇、桥江镇、低庄镇、双井镇化肥农药面源治理</t>
  </si>
  <si>
    <t>环保局、农业局及相关乡镇</t>
  </si>
  <si>
    <t>生态县建设规划项目</t>
  </si>
  <si>
    <t>溆浦县规模化畜禽养殖场污染治理项目</t>
  </si>
  <si>
    <r>
      <rPr>
        <sz val="10"/>
        <color indexed="8"/>
        <rFont val="宋体"/>
        <family val="3"/>
        <charset val="134"/>
      </rPr>
      <t>130</t>
    </r>
    <r>
      <rPr>
        <sz val="10"/>
        <rFont val="宋体"/>
        <family val="3"/>
        <charset val="134"/>
      </rPr>
      <t>家规模化畜禽养殖场污染治理工程，雨污分离设施、污水处理设施、粪便处理设备</t>
    </r>
    <r>
      <rPr>
        <sz val="10"/>
        <rFont val="宋体"/>
        <family val="3"/>
        <charset val="134"/>
      </rPr>
      <t>_x000D_</t>
    </r>
    <phoneticPr fontId="0" type="noConversion"/>
  </si>
  <si>
    <t>环保局、畜牧局及相关养殖场</t>
  </si>
  <si>
    <t>溆浦县畜禽养殖场污染物处理场建设</t>
  </si>
  <si>
    <t>畜牧局、环保局</t>
  </si>
  <si>
    <t>溆浦县土壤重金属污染治理和生态修复工程</t>
  </si>
  <si>
    <t>全县耕地土壤重金属污染治理和生态修复</t>
  </si>
  <si>
    <t>1、县域历史遗留煤矿污染治理工程：舒溶溪乡、小江口乡、椒板溪、天星堂、均坪镇、洑水湾乡等历史遗留煤矿酸性矿井污水处理，特别是均坪镇来坡湾村和洑水湾乡青江屯村煤矿矿渣、矿井“锈水”污染治理，新建废水处理系统，废渣固话稳定及填埋场，河道清淤，生态修复等工程。该项目共需资金近5300万元；
2、溆水河道保洁工程，溆水河道及支流清理及配套设施
3、溆水干流治理工程，溆水重要河段河段治理工程包括12个保护圈，3处岸坡整治，其中具体建设内容包括新建土堤44.426km，新建防洪墙5.16km，岸坡整治10.693km，新建涵闸31座</t>
  </si>
  <si>
    <t>溆浦县东部以陶金坪、新田为中心，向南沿中都、沿溪，向北沿油洋、三江、水田庄以及祖市殿部分区域建设森林生态休闲公园</t>
  </si>
  <si>
    <t>溆浦县自然保护区建设工程</t>
  </si>
  <si>
    <t>1、米粮洞自然保护区建设含:横板桥、温水、大华、龙庄湾和葛竹坪、九溪江、北斗溪部分区域；
2、圣人山自然保护区建设含：水隘、让家溪、大渭溪、木溪、均坪、舒溶溪和谭家湾部分区域（深子湖）</t>
  </si>
  <si>
    <t>统溪河、小横垅、龙王江等区域森林公园建设</t>
  </si>
  <si>
    <t>15家工业企业、宾馆和75家砖厂炉窑改造等大气污染防治</t>
  </si>
  <si>
    <t>病死动物无害化处
理场建设项目</t>
  </si>
  <si>
    <t>①新建病死动物无害化处理场1个，建筑面积20000平方米；②新建办公楼1栋，③新建冷库43个，每个建筑面积200平方米；④购买冷冻车10台。</t>
  </si>
  <si>
    <t>县畜牧局</t>
  </si>
  <si>
    <t>溆浦县“裸露山体”生态修复工程</t>
  </si>
  <si>
    <t>对全县裸露山体（矿山、水土流失、地质灾害）进行生态修复</t>
  </si>
  <si>
    <t>对县城夏家溪溪流、其他重点城镇黑臭水体治理</t>
  </si>
  <si>
    <t>溆浦县资源回收利用体系建设</t>
  </si>
  <si>
    <t>S245水东至龙潭公路大修
工程</t>
    <phoneticPr fontId="0" type="noConversion"/>
  </si>
  <si>
    <t>省道S243溆浦县桥江至思蒙
公路改建工程</t>
    <phoneticPr fontId="0" type="noConversion"/>
  </si>
  <si>
    <t>X057思蒙至小江口公路
改造工程</t>
    <phoneticPr fontId="0" type="noConversion"/>
  </si>
  <si>
    <t>G354大江口大桥重建工程</t>
    <phoneticPr fontId="0" type="noConversion"/>
  </si>
  <si>
    <t>县交通运输局
县文化旅游局</t>
    <phoneticPr fontId="0" type="noConversion"/>
  </si>
  <si>
    <t>G241溆浦水田垅至梁家坡
公路改造工程</t>
    <phoneticPr fontId="0" type="noConversion"/>
  </si>
  <si>
    <t>湖南省主要支流溆水重要河段
治理项目</t>
    <phoneticPr fontId="0" type="noConversion"/>
  </si>
  <si>
    <t>初步设计
批复</t>
    <phoneticPr fontId="0" type="noConversion"/>
  </si>
  <si>
    <t>县城投公司
县交通运输局</t>
    <phoneticPr fontId="0" type="noConversion"/>
  </si>
  <si>
    <t>县交通运输局
县城投公司</t>
    <phoneticPr fontId="0" type="noConversion"/>
  </si>
  <si>
    <t>县交通运输局
县发改局
县移民局</t>
    <phoneticPr fontId="0" type="noConversion"/>
  </si>
  <si>
    <t>思蒙镇
大江口镇</t>
    <phoneticPr fontId="0" type="noConversion"/>
  </si>
  <si>
    <t>三江镇
桥江镇</t>
    <phoneticPr fontId="0" type="noConversion"/>
  </si>
  <si>
    <t>县财富投资公司
县水利局</t>
    <phoneticPr fontId="0" type="noConversion"/>
  </si>
  <si>
    <t>县工业集中区管委会
江口工业园</t>
    <phoneticPr fontId="0" type="noConversion"/>
  </si>
  <si>
    <t>农网改造“三年清零”
工程建设</t>
    <phoneticPr fontId="0" type="noConversion"/>
  </si>
  <si>
    <t>县经信局、中电建中南勘测设计研究院有限公司、华能及引进国内知名风电
开发企业</t>
    <phoneticPr fontId="0" type="noConversion"/>
  </si>
  <si>
    <t>紫荆山二期、兰岗山、罗子山
风力发电场建设</t>
    <phoneticPr fontId="0" type="noConversion"/>
  </si>
  <si>
    <t>X057思蒙至小江口
公路改造工程</t>
    <phoneticPr fontId="0" type="noConversion"/>
  </si>
  <si>
    <t>溆浦县农村公路提质
改造工程</t>
    <phoneticPr fontId="0" type="noConversion"/>
  </si>
  <si>
    <t>思蒙国家湿地公园旅游
公路建设</t>
    <phoneticPr fontId="0" type="noConversion"/>
  </si>
  <si>
    <t>G241大渭溪至低庄公路
改建工程</t>
    <phoneticPr fontId="0" type="noConversion"/>
  </si>
  <si>
    <t>龙庄湾乡
龙潭镇
黄茅园镇</t>
    <phoneticPr fontId="0" type="noConversion"/>
  </si>
  <si>
    <t>二级公路34.67公里，其中一期2.74公里，
二期31.93公里</t>
    <phoneticPr fontId="0" type="noConversion"/>
  </si>
  <si>
    <t>三江镇
桥江镇</t>
    <phoneticPr fontId="0" type="noConversion"/>
  </si>
  <si>
    <t>完成前期
工作</t>
    <phoneticPr fontId="0" type="noConversion"/>
  </si>
  <si>
    <t>县交通运输局
县扶贫办</t>
    <phoneticPr fontId="0" type="noConversion"/>
  </si>
  <si>
    <t>初步设计
批复</t>
    <phoneticPr fontId="0" type="noConversion"/>
  </si>
  <si>
    <t>规划已
批復</t>
    <phoneticPr fontId="0" type="noConversion"/>
  </si>
  <si>
    <t>规划已
批复</t>
    <phoneticPr fontId="0" type="noConversion"/>
  </si>
  <si>
    <t>圣人山米粮洞自然保护区
建设工程</t>
    <phoneticPr fontId="0" type="noConversion"/>
  </si>
  <si>
    <t>湖南雪峰山生态文化旅游
有限责任公司</t>
    <phoneticPr fontId="0" type="noConversion"/>
  </si>
  <si>
    <t>县街道及
行政村</t>
    <phoneticPr fontId="0" type="noConversion"/>
  </si>
  <si>
    <t>三江镇两江至红旗界
公路中修工程</t>
    <phoneticPr fontId="0" type="noConversion"/>
  </si>
  <si>
    <t>桥江经油洋至三江镇公路
维修保养工程</t>
    <phoneticPr fontId="0" type="noConversion"/>
  </si>
  <si>
    <t>溆水灌区续建配套与节水
改造工程</t>
    <phoneticPr fontId="0" type="noConversion"/>
  </si>
  <si>
    <t>县城西北片区基础设施建设及
综合开发</t>
    <phoneticPr fontId="0" type="noConversion"/>
  </si>
  <si>
    <t>县住建局
县交通运输局
县城投公司</t>
    <phoneticPr fontId="0" type="noConversion"/>
  </si>
  <si>
    <t>县住建局
县城投公司</t>
    <phoneticPr fontId="0" type="noConversion"/>
  </si>
  <si>
    <t>防洪大堤指挥部
县住建局
县国土局</t>
    <phoneticPr fontId="0" type="noConversion"/>
  </si>
  <si>
    <r>
      <rPr>
        <sz val="9"/>
        <rFont val="宋体"/>
        <family val="3"/>
        <charset val="134"/>
      </rPr>
      <t>水东镇
卢峰镇_x000D_</t>
    </r>
    <phoneticPr fontId="0" type="noConversion"/>
  </si>
  <si>
    <t>年生产加工2000万平方米
石材项目</t>
    <phoneticPr fontId="0" type="noConversion"/>
  </si>
  <si>
    <t>污泥干化处理设备生产线
扩建项目</t>
    <phoneticPr fontId="0" type="noConversion"/>
  </si>
  <si>
    <t>新型节能环保墙体材料
建设项目</t>
    <phoneticPr fontId="0" type="noConversion"/>
  </si>
  <si>
    <t>节能门窗及家庭分布光伏发电
系统项目</t>
    <phoneticPr fontId="0" type="noConversion"/>
  </si>
  <si>
    <t>年产2万吨水果罐头及
饮料生产线建设</t>
    <phoneticPr fontId="0" type="noConversion"/>
  </si>
  <si>
    <t>年产8万吨桔片及果汁饮料
建设项目</t>
    <phoneticPr fontId="0" type="noConversion"/>
  </si>
  <si>
    <t>粮食生产基地及加工产业化
建设项目</t>
    <phoneticPr fontId="0" type="noConversion"/>
  </si>
  <si>
    <t>溆浦县病死动物无害化处理场
建设项目</t>
    <phoneticPr fontId="0" type="noConversion"/>
  </si>
  <si>
    <t>溆浦县畜禽污染物生态处理及
循环利用项目</t>
    <phoneticPr fontId="0" type="noConversion"/>
  </si>
  <si>
    <t>南方现代草地畜牧业推进
行动项目</t>
    <phoneticPr fontId="0" type="noConversion"/>
  </si>
  <si>
    <t>溆浦县动物疫病预防控制中心
建设项目</t>
    <phoneticPr fontId="0" type="noConversion"/>
  </si>
  <si>
    <t>工业集中区管委会县商务和粮食局</t>
    <phoneticPr fontId="0" type="noConversion"/>
  </si>
  <si>
    <t>县商务和粮食局
县市场服务中心</t>
    <phoneticPr fontId="0" type="noConversion"/>
  </si>
  <si>
    <t>湖南红花园投资有限公司
县商务和粮食局</t>
    <phoneticPr fontId="0" type="noConversion"/>
  </si>
  <si>
    <t>怀化宏大房地产开发
有限公司</t>
    <phoneticPr fontId="0" type="noConversion"/>
  </si>
  <si>
    <t>县商务和粮食局
县扶贫办</t>
    <phoneticPr fontId="0" type="noConversion"/>
  </si>
  <si>
    <t>全国电商进农村综合示范
项目建设</t>
    <phoneticPr fontId="0" type="noConversion"/>
  </si>
  <si>
    <t>县商务和粮食局
县烟草公司</t>
    <phoneticPr fontId="0" type="noConversion"/>
  </si>
  <si>
    <t>工业集中区管委会
县商务和粮食局</t>
    <phoneticPr fontId="0" type="noConversion"/>
  </si>
  <si>
    <t>湖南雪峰山生态文化旅游
有限责任公司</t>
    <phoneticPr fontId="0" type="noConversion"/>
  </si>
  <si>
    <t>广播电视节目无线数字化
覆盖工程</t>
    <phoneticPr fontId="0" type="noConversion"/>
  </si>
  <si>
    <t>农村广播“村村响”
（应急广播）工程</t>
    <phoneticPr fontId="0" type="noConversion"/>
  </si>
  <si>
    <t>溆浦县再生资源回收利用
体系建设</t>
    <phoneticPr fontId="0" type="noConversion"/>
  </si>
  <si>
    <t>溆浦县重点行业大气污染
防治工程</t>
    <phoneticPr fontId="0" type="noConversion"/>
  </si>
  <si>
    <t>溆浦仁康医院业务用房改
扩建项目</t>
    <phoneticPr fontId="0" type="noConversion"/>
  </si>
  <si>
    <t>怀化济民医院员工公租房
建设项目</t>
    <phoneticPr fontId="0" type="noConversion"/>
  </si>
  <si>
    <t>溆浦阳兴医院职工宿舍楼
建设项目</t>
    <phoneticPr fontId="0" type="noConversion"/>
  </si>
  <si>
    <t>溆浦县人民医院教学培训大楼
建设项目</t>
    <phoneticPr fontId="0" type="noConversion"/>
  </si>
  <si>
    <t>溆浦县电子商务及文化创意园
建设</t>
    <phoneticPr fontId="0" type="noConversion"/>
  </si>
  <si>
    <t>桥江镇
卢峰镇</t>
    <phoneticPr fontId="0" type="noConversion"/>
  </si>
  <si>
    <t>红花园园区生态绿地系统
建设项目</t>
    <phoneticPr fontId="0" type="noConversion"/>
  </si>
  <si>
    <t>城乡环卫一体化
（美丽乡村建设）</t>
    <phoneticPr fontId="0" type="noConversion"/>
  </si>
  <si>
    <t>县城粪便（污泥）直排改造
及处理</t>
    <phoneticPr fontId="0" type="noConversion"/>
  </si>
  <si>
    <t>县污水处理厂二期及县城污水
管网配套</t>
    <phoneticPr fontId="0" type="noConversion"/>
  </si>
  <si>
    <t>思蒙国家湿地公园及旅游配套
设施建设</t>
    <phoneticPr fontId="0" type="noConversion"/>
  </si>
  <si>
    <t>土壤重金属污染治理和
生态修复工程</t>
    <phoneticPr fontId="0" type="noConversion"/>
  </si>
  <si>
    <t>深子湖镇谭家湾硅砂业污染
治理项目</t>
    <phoneticPr fontId="0" type="noConversion"/>
  </si>
  <si>
    <t>前期筹备
阶段</t>
    <phoneticPr fontId="0" type="noConversion"/>
  </si>
  <si>
    <r>
      <rPr>
        <sz val="10"/>
        <color indexed="8"/>
        <rFont val="宋体"/>
        <family val="3"/>
        <charset val="134"/>
      </rPr>
      <t>环境监测能力建设：大气自动监测设备</t>
    </r>
    <r>
      <rPr>
        <sz val="10"/>
        <rFont val="宋体"/>
        <family val="3"/>
        <charset val="134"/>
      </rPr>
      <t>2</t>
    </r>
    <r>
      <rPr>
        <sz val="10"/>
        <rFont val="宋体"/>
        <family val="3"/>
        <charset val="134"/>
      </rPr>
      <t>套，地表水水质自动监测设备</t>
    </r>
    <r>
      <rPr>
        <sz val="10"/>
        <rFont val="宋体"/>
        <family val="3"/>
        <charset val="134"/>
      </rPr>
      <t>3</t>
    </r>
    <r>
      <rPr>
        <sz val="10"/>
        <rFont val="宋体"/>
        <family val="3"/>
        <charset val="134"/>
      </rPr>
      <t>套，原子吸收分光光度计、荧光光度计、火焰原子分光光度计、冷原子吸收测汞仪、离子色谱仪、监测数据处理平台、液相色谱仪各</t>
    </r>
    <r>
      <rPr>
        <sz val="10"/>
        <rFont val="宋体"/>
        <family val="3"/>
        <charset val="134"/>
      </rPr>
      <t>1</t>
    </r>
    <r>
      <rPr>
        <sz val="10"/>
        <rFont val="宋体"/>
        <family val="3"/>
        <charset val="134"/>
      </rPr>
      <t>台</t>
    </r>
    <r>
      <rPr>
        <sz val="10"/>
        <rFont val="宋体"/>
        <family val="3"/>
        <charset val="134"/>
      </rPr>
      <t>_x000D_</t>
    </r>
    <phoneticPr fontId="0" type="noConversion"/>
  </si>
  <si>
    <t>溆浦县环保局</t>
  </si>
  <si>
    <t>环保局、财政局</t>
  </si>
  <si>
    <r>
      <rPr>
        <sz val="10"/>
        <color indexed="8"/>
        <rFont val="宋体"/>
        <family val="3"/>
        <charset val="134"/>
      </rPr>
      <t>环境宣教能力建设：摄像机、扫描仪等</t>
    </r>
    <r>
      <rPr>
        <sz val="10"/>
        <rFont val="宋体"/>
        <family val="3"/>
        <charset val="134"/>
      </rPr>
      <t>12</t>
    </r>
    <r>
      <rPr>
        <sz val="10"/>
        <rFont val="宋体"/>
        <family val="3"/>
        <charset val="134"/>
      </rPr>
      <t>台设备</t>
    </r>
    <r>
      <rPr>
        <sz val="10"/>
        <rFont val="宋体"/>
        <family val="3"/>
        <charset val="134"/>
      </rPr>
      <t>_x000D_</t>
    </r>
    <phoneticPr fontId="0" type="noConversion"/>
  </si>
  <si>
    <r>
      <rPr>
        <sz val="10"/>
        <color indexed="8"/>
        <rFont val="宋体"/>
        <family val="3"/>
        <charset val="134"/>
      </rPr>
      <t>环境信息能力建设：编辑机、刻录机等</t>
    </r>
    <r>
      <rPr>
        <sz val="10"/>
        <rFont val="宋体"/>
        <family val="3"/>
        <charset val="134"/>
      </rPr>
      <t>10</t>
    </r>
    <r>
      <rPr>
        <sz val="10"/>
        <rFont val="宋体"/>
        <family val="3"/>
        <charset val="134"/>
      </rPr>
      <t>台设备和信息平台及信息网络建设</t>
    </r>
    <r>
      <rPr>
        <sz val="10"/>
        <rFont val="宋体"/>
        <family val="3"/>
        <charset val="134"/>
      </rPr>
      <t>_x000D_</t>
    </r>
    <phoneticPr fontId="0" type="noConversion"/>
  </si>
  <si>
    <r>
      <rPr>
        <sz val="10"/>
        <color indexed="8"/>
        <rFont val="宋体"/>
        <family val="3"/>
        <charset val="134"/>
      </rPr>
      <t>溆浦县环境应急能力建设：应急指挥平台，综合应用系统及</t>
    </r>
    <r>
      <rPr>
        <sz val="10"/>
        <rFont val="宋体"/>
        <family val="3"/>
        <charset val="134"/>
      </rPr>
      <t>60</t>
    </r>
    <r>
      <rPr>
        <sz val="10"/>
        <rFont val="宋体"/>
        <family val="3"/>
        <charset val="134"/>
      </rPr>
      <t>台（套）仪器</t>
    </r>
    <r>
      <rPr>
        <sz val="10"/>
        <rFont val="宋体"/>
        <family val="3"/>
        <charset val="134"/>
      </rPr>
      <t>_x000D_</t>
    </r>
    <phoneticPr fontId="0" type="noConversion"/>
  </si>
  <si>
    <t>溆浦县云山综合冶炼厂治污项目</t>
  </si>
  <si>
    <t>①冶炼炉②反烧炉③锑金精选设备</t>
  </si>
  <si>
    <t>溆浦县云山综合冶炼厂</t>
  </si>
  <si>
    <t>怀化华兴冶炼厂治污项目</t>
  </si>
  <si>
    <t>①冶炼炉②反炼炉</t>
  </si>
  <si>
    <t>怀化华兴冶炼厂</t>
  </si>
  <si>
    <t>溆浦县向家湾炭质板岩矿综合治理</t>
  </si>
  <si>
    <t>溆浦县向家湾炭质板岩矿</t>
  </si>
  <si>
    <t>新天地铁合金公司、永发铁合金公司、丰顺硅厂、华昱硅厂、天宇食品有限公司</t>
  </si>
  <si>
    <t>完成可研
报告</t>
    <phoneticPr fontId="0" type="noConversion"/>
  </si>
  <si>
    <t>县经信局、县电力公司、
县供电公司</t>
    <phoneticPr fontId="0" type="noConversion"/>
  </si>
  <si>
    <t>县发改局、县扶贫办、
县经信局</t>
    <phoneticPr fontId="0" type="noConversion"/>
  </si>
  <si>
    <t>县城粪便（污泥）直排改造及
处理</t>
    <phoneticPr fontId="0" type="noConversion"/>
  </si>
  <si>
    <t>污泥干化处理设备生产线扩建
项目</t>
    <phoneticPr fontId="0" type="noConversion"/>
  </si>
  <si>
    <t>县经信局、溆浦兴隆建材
有限公司</t>
    <phoneticPr fontId="0" type="noConversion"/>
  </si>
  <si>
    <t>县经信局、县工业集中区管委会、浙江亿达集团
有限公司</t>
    <phoneticPr fontId="0" type="noConversion"/>
  </si>
  <si>
    <t>县经信局、鹤鸣、易峰等
陶瓷公司</t>
    <phoneticPr fontId="0" type="noConversion"/>
  </si>
  <si>
    <t>县经信局、县工业集中区管委会、湖南益能环保科技
有限公司</t>
    <phoneticPr fontId="0" type="noConversion"/>
  </si>
  <si>
    <t>县经信局、县工业集中区管委会、湖南江辉实业
有限公司</t>
    <phoneticPr fontId="0" type="noConversion"/>
  </si>
  <si>
    <t>县商务和粮食局、县烟草
公司</t>
    <phoneticPr fontId="0" type="noConversion"/>
  </si>
  <si>
    <t>完成可研
报告</t>
    <phoneticPr fontId="0" type="noConversion"/>
  </si>
  <si>
    <t>县经信局、县工业集中区管委会、溆浦建国硅业
有限公司</t>
    <phoneticPr fontId="0" type="noConversion"/>
  </si>
  <si>
    <t>县经信局、县工业集中区管委会、湖南双陵建材有限
责任公司</t>
    <phoneticPr fontId="0" type="noConversion"/>
  </si>
  <si>
    <t>县经信局、溆浦华兴食品
有限公司</t>
    <phoneticPr fontId="0" type="noConversion"/>
  </si>
  <si>
    <t>县经信局、县工业集中区管委会、县商务和粮食局、
县农业局</t>
    <phoneticPr fontId="0" type="noConversion"/>
  </si>
  <si>
    <t>县商务和粮食局、县市场
服务中心</t>
    <phoneticPr fontId="0" type="noConversion"/>
  </si>
  <si>
    <t>怀化宏大房地产开发
有限公司</t>
    <phoneticPr fontId="0" type="noConversion"/>
  </si>
  <si>
    <t>县城投公司、县人社局、
县教育局、县委党校、
县扶贫办</t>
    <phoneticPr fontId="0" type="noConversion"/>
  </si>
  <si>
    <t>完成土地报批及立项
批复</t>
    <phoneticPr fontId="0" type="noConversion"/>
  </si>
  <si>
    <t>县住建局、湖南民投置业
发展有限公司</t>
    <phoneticPr fontId="0" type="noConversion"/>
  </si>
  <si>
    <t>县住建局、湖南金辉时代
房地产公司</t>
    <phoneticPr fontId="0" type="noConversion"/>
  </si>
  <si>
    <t>建设
性质</t>
    <phoneticPr fontId="0" type="noConversion"/>
  </si>
  <si>
    <r>
      <rPr>
        <sz val="9"/>
        <rFont val="宋体"/>
        <family val="3"/>
        <charset val="134"/>
      </rPr>
      <t>兴建雨水集蓄工程</t>
    </r>
    <r>
      <rPr>
        <sz val="9"/>
        <rFont val="Times New Roman"/>
        <family val="1"/>
      </rPr>
      <t>10000</t>
    </r>
    <r>
      <rPr>
        <sz val="9"/>
        <rFont val="宋体"/>
        <family val="3"/>
        <charset val="134"/>
      </rPr>
      <t>处，新增应急可供水量</t>
    </r>
    <r>
      <rPr>
        <sz val="9"/>
        <rFont val="Times New Roman"/>
        <family val="1"/>
      </rPr>
      <t>10</t>
    </r>
    <r>
      <rPr>
        <sz val="9"/>
        <rFont val="宋体"/>
        <family val="3"/>
        <charset val="134"/>
      </rPr>
      <t>万</t>
    </r>
    <r>
      <rPr>
        <sz val="9"/>
        <rFont val="Times New Roman"/>
        <family val="1"/>
      </rPr>
      <t>m</t>
    </r>
    <r>
      <rPr>
        <vertAlign val="superscript"/>
        <sz val="9"/>
        <rFont val="宋体"/>
        <family val="3"/>
        <charset val="134"/>
      </rPr>
      <t>3_x000D_</t>
    </r>
    <phoneticPr fontId="0" type="noConversion"/>
  </si>
  <si>
    <t>县发改局、县住建局、
县经投公司</t>
    <phoneticPr fontId="0" type="noConversion"/>
  </si>
  <si>
    <t>县住建局、县房产局、
县城投公司</t>
    <phoneticPr fontId="0" type="noConversion"/>
  </si>
  <si>
    <t>县住建局、湖南金辉时代
房地产公司</t>
    <phoneticPr fontId="0" type="noConversion"/>
  </si>
  <si>
    <t>城（集）镇扩容提质基础设施
配套</t>
    <phoneticPr fontId="0" type="noConversion"/>
  </si>
  <si>
    <r>
      <rPr>
        <sz val="9"/>
        <rFont val="宋体"/>
        <family val="3"/>
        <charset val="134"/>
      </rPr>
      <t>水东镇、
卢峰镇_x000D_</t>
    </r>
    <phoneticPr fontId="0" type="noConversion"/>
  </si>
  <si>
    <t>移动信号全覆盖“两年清零”
工程建设</t>
    <phoneticPr fontId="0" type="noConversion"/>
  </si>
  <si>
    <t>县经信局、县工业集中区管委会、溆浦中龙特种玻璃
有限责任公司</t>
    <phoneticPr fontId="0" type="noConversion"/>
  </si>
  <si>
    <t>一期厂房
开工建设</t>
    <phoneticPr fontId="0" type="noConversion"/>
  </si>
  <si>
    <t>县经信局、溆浦华兴食品
有限公司</t>
    <phoneticPr fontId="0" type="noConversion"/>
  </si>
  <si>
    <t>均坪镇、
舒溶溪乡</t>
    <phoneticPr fontId="0" type="noConversion"/>
  </si>
  <si>
    <t>水东镇、两丫坪镇、北斗溪镇、葛竹坪镇、
龙潭镇</t>
    <phoneticPr fontId="0" type="noConversion"/>
  </si>
  <si>
    <t>思蒙镇、
大江口镇</t>
    <phoneticPr fontId="0" type="noConversion"/>
  </si>
  <si>
    <t>桥江镇、
油洋乡、
三江镇</t>
    <phoneticPr fontId="0" type="noConversion"/>
  </si>
  <si>
    <t>县城投公司、
县交通运输局</t>
    <phoneticPr fontId="0" type="noConversion"/>
  </si>
  <si>
    <t>县交通运输局、
县城投公司</t>
    <phoneticPr fontId="0" type="noConversion"/>
  </si>
  <si>
    <t>黔邵花猪资源场扩建及屠宰
加工</t>
    <phoneticPr fontId="0" type="noConversion"/>
  </si>
  <si>
    <t>溆浦鹅资源保护及屠宰加工
建设项目</t>
    <phoneticPr fontId="0" type="noConversion"/>
  </si>
  <si>
    <t>县经信局、县工业集中区管委会、溆浦东利新型工业
有限公司</t>
    <phoneticPr fontId="0" type="noConversion"/>
  </si>
  <si>
    <t>县经信局、县工业集中区管委会、湖南双陵建材
有限责任公司</t>
    <phoneticPr fontId="0" type="noConversion"/>
  </si>
  <si>
    <t>县经信局、县工业集中区管委会、浙江亿达集团
有限公司</t>
    <phoneticPr fontId="0" type="noConversion"/>
  </si>
  <si>
    <t>兰岗山风电及输电线路
建设项目</t>
    <phoneticPr fontId="0" type="noConversion"/>
  </si>
  <si>
    <t>农网改造“三年清零”
工程建设</t>
    <phoneticPr fontId="0" type="noConversion"/>
  </si>
  <si>
    <t>贫困乡村脱贫攻坚农网改造
升级工程</t>
    <phoneticPr fontId="0" type="noConversion"/>
  </si>
  <si>
    <t>第二轮退耕还林及封山育林
工程</t>
    <phoneticPr fontId="0" type="noConversion"/>
  </si>
  <si>
    <t>红花园工业园入园企业
项目建设</t>
    <phoneticPr fontId="0" type="noConversion"/>
  </si>
  <si>
    <t>年产25万m³蒸压加气混凝土
砌块砖项目</t>
    <phoneticPr fontId="0" type="noConversion"/>
  </si>
  <si>
    <t>工业园区主次干道建设
（二期）</t>
    <phoneticPr fontId="0" type="noConversion"/>
  </si>
  <si>
    <t>红花园工业园企业服务
中心建设</t>
    <phoneticPr fontId="0" type="noConversion"/>
  </si>
  <si>
    <t>城乡环卫一体化
（美丽乡村建设）</t>
    <phoneticPr fontId="0" type="noConversion"/>
  </si>
  <si>
    <t>6万亩优质茶叶标准化基地
建设</t>
    <phoneticPr fontId="0" type="noConversion"/>
  </si>
  <si>
    <t>龙潭镇等5个
乡镇</t>
    <phoneticPr fontId="0" type="noConversion"/>
  </si>
  <si>
    <t>G241溆浦水田垅至梁家坡公路
改造工程</t>
    <phoneticPr fontId="0" type="noConversion"/>
  </si>
  <si>
    <t>龙庄湾乡、
龙潭镇、
黄茅园镇</t>
    <phoneticPr fontId="0" type="noConversion"/>
  </si>
  <si>
    <t>三江镇两江至红旗界公路中修
工程</t>
    <phoneticPr fontId="0" type="noConversion"/>
  </si>
  <si>
    <t>桥江经油洋至三江镇公路维修
保养工程</t>
    <phoneticPr fontId="0" type="noConversion"/>
  </si>
  <si>
    <t>溆水灌区续建配套与节水改造
工程</t>
    <phoneticPr fontId="0" type="noConversion"/>
  </si>
  <si>
    <t>县城西北片区基础设施建设及
综合开发</t>
    <phoneticPr fontId="0" type="noConversion"/>
  </si>
  <si>
    <t>红花园园区生态绿地系统
建设项目</t>
    <phoneticPr fontId="0" type="noConversion"/>
  </si>
  <si>
    <t>县自来水厂二期及主管网和城北供水加压站建设</t>
    <phoneticPr fontId="0" type="noConversion"/>
  </si>
  <si>
    <t>县污水处理厂二期及县城污水
管网配套</t>
    <phoneticPr fontId="0" type="noConversion"/>
  </si>
  <si>
    <t>城（集）镇扩容提质基础
设施配套</t>
    <phoneticPr fontId="0" type="noConversion"/>
  </si>
  <si>
    <t>完成前期
工作</t>
    <phoneticPr fontId="0" type="noConversion"/>
  </si>
  <si>
    <t>湖南省数字县域地理信息
基础工程</t>
    <phoneticPr fontId="0" type="noConversion"/>
  </si>
  <si>
    <t>节能门窗及家庭分布光伏发电
系统项目</t>
    <phoneticPr fontId="0" type="noConversion"/>
  </si>
  <si>
    <t>年产8万吨桔片及果汁饮料
建设项目</t>
    <phoneticPr fontId="0" type="noConversion"/>
  </si>
  <si>
    <t>粮食生产基地及加工产业化
建设项目</t>
    <phoneticPr fontId="0" type="noConversion"/>
  </si>
  <si>
    <t>统溪河镇、
大江口镇、
三江镇</t>
    <phoneticPr fontId="0" type="noConversion"/>
  </si>
  <si>
    <t>全国电商进农村综合示范
项目建设</t>
    <phoneticPr fontId="0" type="noConversion"/>
  </si>
  <si>
    <t>X057思蒙至小江口公路改造
工程</t>
    <phoneticPr fontId="0" type="noConversion"/>
  </si>
  <si>
    <t>S245水东至龙潭公路大修
工程</t>
    <phoneticPr fontId="0" type="noConversion"/>
  </si>
  <si>
    <t>G241大渭溪至低庄公路改建
工程</t>
    <phoneticPr fontId="0" type="noConversion"/>
  </si>
  <si>
    <t>溆浦县法院审判综合楼附属
建设</t>
    <phoneticPr fontId="0" type="noConversion"/>
  </si>
  <si>
    <t>溆浦县司法局业务技术用房
建设</t>
    <phoneticPr fontId="0" type="noConversion"/>
  </si>
  <si>
    <t>城乡环卫一体化
（美丽乡村建设）</t>
    <phoneticPr fontId="0" type="noConversion"/>
  </si>
  <si>
    <t>长乐坊沿河景观带
工程建设</t>
    <phoneticPr fontId="0" type="noConversion"/>
  </si>
  <si>
    <t>红花园工业园企业服务
中心建设</t>
    <phoneticPr fontId="0" type="noConversion"/>
  </si>
  <si>
    <t>红花园工业园科技创新
服务中心</t>
    <phoneticPr fontId="0" type="noConversion"/>
  </si>
  <si>
    <t>桥江镇 
油洋乡
三江镇</t>
    <phoneticPr fontId="0" type="noConversion"/>
  </si>
  <si>
    <t>水东镇、两丫坪镇、北斗溪镇、葛竹坪
镇、龙潭镇</t>
    <phoneticPr fontId="0" type="noConversion"/>
  </si>
  <si>
    <t>卢峰镇
桥江镇
思蒙镇</t>
    <phoneticPr fontId="0" type="noConversion"/>
  </si>
  <si>
    <t>年产100万m³商品混凝土
搅拌站建设</t>
    <phoneticPr fontId="0" type="noConversion"/>
  </si>
  <si>
    <t>溆浦县“十三五”规划重点项目表（2016年度）</t>
  </si>
  <si>
    <t xml:space="preserve"> 单位：万元</t>
  </si>
  <si>
    <t>序号</t>
  </si>
  <si>
    <t>项目名称</t>
  </si>
  <si>
    <t>建设性质</t>
  </si>
  <si>
    <t>所在地</t>
  </si>
  <si>
    <t>建设规模和主要内容</t>
  </si>
  <si>
    <t>建设年限</t>
  </si>
  <si>
    <t>总投资</t>
  </si>
  <si>
    <t>“十三五”计划投资</t>
  </si>
  <si>
    <t>目前前期工作情况</t>
  </si>
  <si>
    <t>项目业主或责任单位</t>
  </si>
  <si>
    <t>合 计（93个）</t>
  </si>
  <si>
    <t>一、基础设施（48个）</t>
  </si>
  <si>
    <t>（一）交通项目（13个）</t>
  </si>
  <si>
    <t>S332进马江至新建（溆浦段）</t>
  </si>
  <si>
    <t>续建</t>
  </si>
  <si>
    <t>龙庄湾乡、龙潭镇、黄茅园镇</t>
  </si>
  <si>
    <t>二级公路34.67公里，其中一期2.74公里，二期31.93公里</t>
  </si>
  <si>
    <t>2013-2016</t>
  </si>
  <si>
    <t>建设中</t>
  </si>
  <si>
    <t>县交通运输局、怀化市进新公路建设有限公司</t>
  </si>
  <si>
    <t>G241溆浦水田垅至梁家坡公路改造工程</t>
  </si>
  <si>
    <t>改建</t>
  </si>
  <si>
    <t>卢峰镇</t>
  </si>
  <si>
    <t>一级公路5.7公里</t>
  </si>
  <si>
    <t>2016-2017</t>
  </si>
  <si>
    <t>前期工作</t>
  </si>
  <si>
    <t>S245水东至龙潭公路大修工程</t>
  </si>
  <si>
    <t>四级公路72公里大修</t>
  </si>
  <si>
    <t>县交通运输局</t>
  </si>
  <si>
    <t>省道S243溆浦县桥江至思蒙公路改建工程</t>
  </si>
  <si>
    <t>卢峰镇、桥江镇、思蒙镇</t>
  </si>
  <si>
    <t>二级公路24公里</t>
  </si>
  <si>
    <t>四级公路11公里</t>
  </si>
  <si>
    <t>县交通运输局、县发改局、
县移民局</t>
  </si>
  <si>
    <t>16公里四级公路</t>
  </si>
  <si>
    <t>完成前期工作</t>
  </si>
  <si>
    <t>G354大江口大桥重建工程</t>
  </si>
  <si>
    <t>新建</t>
  </si>
  <si>
    <t>大江口镇</t>
  </si>
  <si>
    <t>桥长480米，桥宽12米</t>
  </si>
  <si>
    <t>县乡公路连通工程</t>
  </si>
  <si>
    <t>相关乡镇</t>
  </si>
  <si>
    <t>县乡连通工程74公里</t>
  </si>
  <si>
    <t>2016-2020</t>
  </si>
  <si>
    <t>三江镇两江至红旗界公路改造维修工程</t>
  </si>
  <si>
    <t>维修</t>
  </si>
  <si>
    <t>三江镇</t>
  </si>
  <si>
    <t>四级公路15公里</t>
  </si>
  <si>
    <t>桥江经油洋至三江镇公路维修保养工程</t>
  </si>
  <si>
    <t>四级公路29公里</t>
  </si>
  <si>
    <t>农村公路安全保障工程</t>
  </si>
  <si>
    <t>200公里安全保障</t>
  </si>
  <si>
    <t>城区客运站场建设工程</t>
  </si>
  <si>
    <t>建成4处客运停车场</t>
  </si>
  <si>
    <t>县中心汽车站建设</t>
  </si>
  <si>
    <t>3300㎡站房及附属工程建设</t>
  </si>
  <si>
    <t>（二）农业水利项目（4个）</t>
  </si>
  <si>
    <t>千工坝大型水闸除险加固</t>
  </si>
  <si>
    <t>水东镇</t>
  </si>
  <si>
    <t>千工坝水闸除险加固，水闸拆除重建530米</t>
  </si>
  <si>
    <t>初步设计批复</t>
  </si>
  <si>
    <t>县水利局</t>
  </si>
  <si>
    <t>县城防洪大堤城东保护圈</t>
  </si>
  <si>
    <t>溆浦县</t>
  </si>
  <si>
    <t>新建防洪堤1200m</t>
  </si>
  <si>
    <t>规划已批复</t>
  </si>
  <si>
    <t>溆水灌区续建配套与节水改造工程</t>
  </si>
  <si>
    <t>渠道防渗32.773km、主要建筑物改造18处及信息化建设</t>
  </si>
  <si>
    <t>2016-2018</t>
  </si>
  <si>
    <t>完成可研及初步设计</t>
  </si>
  <si>
    <t>溆水灌区管理局</t>
  </si>
  <si>
    <t>农村安全饮水工程</t>
  </si>
  <si>
    <t>新建、改扩建</t>
  </si>
  <si>
    <t>新建工程45处，解决8.9万人不安全饮水问题</t>
  </si>
  <si>
    <t>县水利局、县扶贫办</t>
  </si>
  <si>
    <t>（三）现代能源（4个）</t>
  </si>
  <si>
    <t>紫荆山风电（二期）</t>
  </si>
  <si>
    <t>桥江镇、淘金坪乡、中都乡</t>
  </si>
  <si>
    <t>设计安装25台机组，总装机容量50MW</t>
  </si>
  <si>
    <t>建设规划中</t>
  </si>
  <si>
    <t>龙潭镇</t>
  </si>
  <si>
    <t>设计安装25台机组，总装机容量49.5MW</t>
  </si>
  <si>
    <t>2015-2016</t>
  </si>
  <si>
    <t>农网改造“三年清零”工程建设</t>
  </si>
  <si>
    <t>电力公司完成66个未改村农网改造。供电公司完成5个未改村和20个完善村的农网改造</t>
  </si>
  <si>
    <t>贫困乡村脱贫攻坚农网改造升级工程</t>
  </si>
  <si>
    <t>174个村</t>
  </si>
  <si>
    <t>规划内174个村农网改造升级</t>
  </si>
  <si>
    <t>（四）城乡统筹建设（24个）</t>
  </si>
  <si>
    <t>夏家溪片区综合改造项目</t>
  </si>
  <si>
    <t>安置485户，改造面积37093㎡，完成道路等附属设施</t>
  </si>
  <si>
    <t>2014-2016</t>
  </si>
  <si>
    <t>正在进行征地拆迁</t>
  </si>
  <si>
    <t>县住建局、县城投公司</t>
  </si>
  <si>
    <t>屈原大道（二期）</t>
  </si>
  <si>
    <t>工程起点位于溆水二桥北端止梁家坡，与规划道路相接，全长3.387km，宽40m</t>
  </si>
  <si>
    <t>县住建局、县交通运输局、县城投公司</t>
  </si>
  <si>
    <t>溆水廊桥</t>
  </si>
  <si>
    <t>建设208m西湖口廊桥、230m溆水长歌廊桥</t>
  </si>
  <si>
    <t>县住建局</t>
  </si>
  <si>
    <t>县城绕城线建设</t>
  </si>
  <si>
    <t>绕城线5.2公里，道路硬化及美化亮化工程</t>
  </si>
  <si>
    <t>2015-2017</t>
  </si>
  <si>
    <t>县城西北片区基础设施建设及综合开发</t>
  </si>
  <si>
    <t>迎宾西路二期安置区土石方工程、劳动路、昭文路建设及片区综合开发</t>
  </si>
  <si>
    <t>县城棚户区改造</t>
  </si>
  <si>
    <t>警予路、朝阳路及防洪堤临街面强弱电入地、门面装饰、门头广告、空调外挂、外墙瓷砖、天沟屋檐改造</t>
  </si>
  <si>
    <t>县住建局、县房产局、县城投公司</t>
  </si>
  <si>
    <t>红花园工业园</t>
  </si>
  <si>
    <t>主干道3公里，次干道10公里及供水供气、通讯管网、电力等配套设施建设</t>
  </si>
  <si>
    <t>县工业集中区管委会、红花园投资开发有限公司</t>
  </si>
  <si>
    <t>工业园土地开发（二期）</t>
  </si>
  <si>
    <t>1220亩土地收储和场地平整</t>
  </si>
  <si>
    <t>红花园工业园工业自来水厂及配套管网建设</t>
  </si>
  <si>
    <t>建设日工业供水能力4万吨的水厂及配套管网</t>
  </si>
  <si>
    <t>红花园工业园污水处理厂及配套管网建设</t>
  </si>
  <si>
    <t>建设日处理能力4.3万吨的污水处理厂及配套管网</t>
  </si>
  <si>
    <t>建设企业服务中心15000㎡</t>
  </si>
  <si>
    <t>县工业集中区管委会、湖南红花园投资有限公司</t>
  </si>
  <si>
    <t>溆水河两岸亮化工程</t>
  </si>
  <si>
    <t>沿防洪大堤边沿、行道树、桥梁外廓、重要建筑节点等进行亮化设施铺设</t>
  </si>
  <si>
    <t>长乐坊沿河景观带工程建设</t>
  </si>
  <si>
    <t>县城及所有乡镇</t>
  </si>
  <si>
    <t>全县25个乡镇和乡镇区划调整前原18个乡镇驻地环卫基础设施建设、垃圾清运处理，环卫设备购置及垃圾发电厂建设</t>
  </si>
  <si>
    <t>县住建局、县爱卫办</t>
  </si>
  <si>
    <t>小城镇开发</t>
  </si>
  <si>
    <t>除县城外的17个建制镇基础设施建设及土地开发</t>
  </si>
  <si>
    <t>2013-2017</t>
  </si>
  <si>
    <t>县住建局、相关乡镇</t>
  </si>
  <si>
    <t>县城管道天然气建设</t>
  </si>
  <si>
    <t>管道天然气储气基站一座、供气管网配套46公里</t>
  </si>
  <si>
    <t>县自来水厂二期及主管网和城北供水加压站建设</t>
  </si>
  <si>
    <t>改扩建</t>
  </si>
  <si>
    <t>新增供水能力4万t/d；城北主管改扩建10公里；加压站1座，征地1公顷</t>
  </si>
  <si>
    <t>县住建局、县自来水公司</t>
  </si>
  <si>
    <t>县城污水管网建设</t>
  </si>
  <si>
    <t>污水管网配套50公里</t>
  </si>
  <si>
    <t>怀化水务投、县住建局</t>
  </si>
  <si>
    <t>两馆三中心建设</t>
  </si>
  <si>
    <t>县档案馆、县城建规划展馆、县政务中心、县智慧城市指挥中心、县公共资源交易中心，总面积25000㎡</t>
  </si>
  <si>
    <t>县住建局、县档案局、县政务中心、县城投公司</t>
  </si>
  <si>
    <t>保障性住房小区外配套设施</t>
  </si>
  <si>
    <t>粮贸东路、屈原大道安置区、城西北片区、夏家溪综合治理、乡镇、教育、卫生等17个保障性住房小区外配套</t>
  </si>
  <si>
    <t>县发改局、县住建局、县经投公司</t>
  </si>
  <si>
    <t>民投·中央公园城开发</t>
  </si>
  <si>
    <t>民投·中央公园城总建筑面积150万㎡</t>
  </si>
  <si>
    <t>2015-2020</t>
  </si>
  <si>
    <t>县住建局、湖南民投置业发展有限公司</t>
  </si>
  <si>
    <t>金辉时代（二期）</t>
  </si>
  <si>
    <t>迎宾西路</t>
  </si>
  <si>
    <t>规划用地面积127982㎡，建筑面积384186.9㎡</t>
  </si>
  <si>
    <t>县住建局、湖南金辉时代房地产公司</t>
  </si>
  <si>
    <t>农村商业银行业务用房</t>
  </si>
  <si>
    <t>网络中心、监控中心、培训中心、金库营业部等业务用房</t>
  </si>
  <si>
    <t>县信用联社</t>
  </si>
  <si>
    <t>易地扶贫搬迁项目</t>
  </si>
  <si>
    <t>申请银行贷款8亿，用地面积495.27亩，总建筑面积402800㎡及安置区配套基础设施建设</t>
  </si>
  <si>
    <t>县发改局、县扶贫办、县财富投资有限公司</t>
  </si>
  <si>
    <t>（五）公共安全（2个）</t>
  </si>
  <si>
    <t>社会治安视频监控系统建设</t>
  </si>
  <si>
    <t>高标准指挥中心建设和600个点位建设</t>
  </si>
  <si>
    <t>县公安局</t>
  </si>
  <si>
    <t>公安监管中心建设</t>
  </si>
  <si>
    <t>按看守所600人、拘留所100人、强戒所500人关押量建设，另建武警中队营房及配套设施</t>
  </si>
  <si>
    <t>（六）信息支撑（1个）</t>
  </si>
  <si>
    <t>移动信号全覆盖“两年清零”工程建设</t>
  </si>
  <si>
    <t>新建280个4G基站，架设光缆1800公里，新建端口2.5万个</t>
  </si>
  <si>
    <t>二、产业发展（32个）</t>
  </si>
  <si>
    <t>(一)工业（ 11个）</t>
  </si>
  <si>
    <t>15家企业入园</t>
  </si>
  <si>
    <t>县工业集中区管委会、吉亚铝材、益卡通塑胶、鑫顺通材料、瑞森手袋等15家企业</t>
  </si>
  <si>
    <t>年产10万m³商品混凝土搅拌站建设</t>
  </si>
  <si>
    <t>新建1条年产10万m³混凝土生产线</t>
  </si>
  <si>
    <t>县经信局、县工业集中区管委会、溆浦万顺商砼混凝土搅拌站</t>
  </si>
  <si>
    <t>年产25万m³蒸压加气混凝土砌块砖项目</t>
  </si>
  <si>
    <t>建设砌块砖生产线4条、生产厂房、办公楼、职工宿舍、原料场、运输道路等，购置安装生产及环保设备</t>
  </si>
  <si>
    <t>年产32万吨浮法玻璃和8万吨超白玻璃器皿（低铁砂）用砂生产线技改项目</t>
  </si>
  <si>
    <t>扩建</t>
  </si>
  <si>
    <t>深子湖镇</t>
  </si>
  <si>
    <t>生产车间改造和购置安装一批设备，形成年产32万吨浮法玻璃和8万吨超白玻璃器皿（低铁砂）用砂生产能力</t>
  </si>
  <si>
    <t>年产40万吨精品铸造、提纯低铁砂（300PPM以内）及年产6万吨硅微粉生产线建设</t>
  </si>
  <si>
    <t xml:space="preserve">建成铸造、提纯低铁硅砂、硅微粉车间和生产线，购置安装生产主机及附属设备200套。形成年产40万吨精品铸造、提纯低铁（300PPM以内）及年产6万吨硅微粉生产能力  </t>
  </si>
  <si>
    <t>污泥干化处理设备生产线扩建项目</t>
  </si>
  <si>
    <t>建设标准厂房及配套用房2000㎡；新增生产线一条，形成年产48台/套污泥干化处理设备能力</t>
  </si>
  <si>
    <t>新型节能环保墙体材料建设项目</t>
  </si>
  <si>
    <t>观音阁镇</t>
  </si>
  <si>
    <t>建成年产12000万块新型节能环保墙体砖能力</t>
  </si>
  <si>
    <t>县经信局、溆浦兴隆建材有限公司</t>
  </si>
  <si>
    <t>节能门窗及家庭分布光伏发电系统项目</t>
  </si>
  <si>
    <t>形成年产50万㎡节能门窗及家庭分布式光伏发电系统加工能力</t>
  </si>
  <si>
    <t>县经信局、县工业集中区管委会、溆浦中龙特种玻璃有限责任公司</t>
  </si>
  <si>
    <t>顶端陶瓷保健慢炖锅生产项目</t>
  </si>
  <si>
    <t>新建日产2万套陶瓷内胆生产线，发热圈生产线及玻璃盖生产线，厂房面积4.6万㎡</t>
  </si>
  <si>
    <t>湖南江辉实业电子玩具礼品生产线建设</t>
  </si>
  <si>
    <t>项目占地85亩，建设电子、动漫礼品及玩具生产线</t>
  </si>
  <si>
    <t>一期厂房开工建设</t>
  </si>
  <si>
    <t>年产2万吨水果罐头及饮料生产线建设</t>
  </si>
  <si>
    <t>新建产品及原辅包装材料仓库2400㎡；新建办公室、培训中心等配套设施8000㎡； 新建水果生产线一条</t>
  </si>
  <si>
    <t>(二)农业（ 15个）</t>
  </si>
  <si>
    <t>溆浦县大康青垄种猪场</t>
  </si>
  <si>
    <t>建猪舍3.75万㎡，大型沼气池、办公室及生活附属设施</t>
  </si>
  <si>
    <t>2015-2018</t>
  </si>
  <si>
    <t>县农业局、县畜牧水产局、大康牧业股份有限公司</t>
  </si>
  <si>
    <t>黔邵花猪资源场扩建及屠宰加工</t>
  </si>
  <si>
    <t>桥江镇、卢峰镇</t>
  </si>
  <si>
    <t>建猪舍10000㎡，配套沼气池、办公室及生活附属建设；新建一条年产50万头黔邵花猪屠宰及深加工线</t>
  </si>
  <si>
    <t>县农业局、县畜牧水产局、溆浦县黔邵花猪资源场</t>
  </si>
  <si>
    <t>溆浦鹅资源保护及屠宰加工建设项目</t>
  </si>
  <si>
    <t>建溆浦鹅鹅舍10000㎡；办公室及生活附属建设；新建100万羽溆浦鹅深加工线</t>
  </si>
  <si>
    <t>县畜牧水产局、湖南鸿羽溆浦鹅业发展有限公司</t>
  </si>
  <si>
    <t>溆浦桔颂种牛场建设</t>
  </si>
  <si>
    <t>建种牛场10000㎡、大型沼气池、办公室及生活附属建设</t>
  </si>
  <si>
    <t>竹产业基地建设</t>
  </si>
  <si>
    <t>三江等9个乡镇建设竹产业基地20万亩</t>
  </si>
  <si>
    <t>县林业局</t>
  </si>
  <si>
    <t>油茶基地建设</t>
  </si>
  <si>
    <t>北斗溪等25个乡镇建设油茶基地15万亩</t>
  </si>
  <si>
    <t>枣子基地建设</t>
  </si>
  <si>
    <t>大江口等11个乡镇建设枣子基地5万亩</t>
  </si>
  <si>
    <t>食用菌产业建设项目</t>
  </si>
  <si>
    <t>建好春和后勤保障基地，新建10个黑木耳分厂，发展黑木耳种植基地1万亩；
银珍公司新建日产3吨秀珍菇生产线1条；恒森公司建成年产500吨果蔬产品加工生产线</t>
  </si>
  <si>
    <t>优质杂交稻制种基地建设</t>
  </si>
  <si>
    <t>桥江等8个制种乡镇</t>
  </si>
  <si>
    <t>完成杂交稻制种核心保护区5万亩基地及配套设施建设</t>
  </si>
  <si>
    <t>县农业局、绿丰种业、
澳谱隆等9家种业公司</t>
  </si>
  <si>
    <t>20万亩优质柑桔标准化基地建设</t>
  </si>
  <si>
    <t>新建10万亩、改建10万亩柑桔高标准基地建设</t>
  </si>
  <si>
    <t>县农业局</t>
  </si>
  <si>
    <t>精准扶贫产业发展种植业项目</t>
  </si>
  <si>
    <t>相关贫困村</t>
  </si>
  <si>
    <t>柑桔基地3000亩、中药材3000亩、楠竹低改3000亩、油茶低改2000亩、茶叶种植1000亩等产业基地建设</t>
  </si>
  <si>
    <t>县扶贫办、县农业局</t>
  </si>
  <si>
    <t>精准扶贫产业发展养殖业项目</t>
  </si>
  <si>
    <t>肉牛养殖2000头、山羊养殖1万只、综合养殖2000亩等</t>
  </si>
  <si>
    <t>县扶贫办、县畜牧水产局</t>
  </si>
  <si>
    <t>精准扶贫基础设施建设项目</t>
  </si>
  <si>
    <t>新建、续建</t>
  </si>
  <si>
    <t>公路硬化17.6公里，公路拓宽整修52公里，渠道硬化35公里等</t>
  </si>
  <si>
    <t>县扶贫办、县交通、运输局、县水利局</t>
  </si>
  <si>
    <t>建设6万亩优质茶叶标准化基地及3000吨茶叶加工线</t>
  </si>
  <si>
    <t>县农业局、雾菁茶业、
思源茶业等公司</t>
  </si>
  <si>
    <t>高标准基本农田建设项目</t>
  </si>
  <si>
    <t>低庄镇　深子湖镇双井镇 相关乡镇</t>
  </si>
  <si>
    <t>高标准农田建设6.75万亩，建设内容为土地平整、灌溉排水、田间道路、农田防护及生态保持、塘坝整修、农田输配电工程</t>
  </si>
  <si>
    <t>县发改局、县国土局、县水利局、县农业局、县农业综合开发办</t>
  </si>
  <si>
    <t>(三)服务业（ 5个）</t>
  </si>
  <si>
    <t>红花园工业园综合物流园</t>
  </si>
  <si>
    <t>建设综合物流园暨农产品交易中心，建筑面积15万㎡</t>
  </si>
  <si>
    <t>县经信局、县工业集中区管委会、县商务和粮食局、县农业局</t>
  </si>
  <si>
    <t>红花园工业园商贸服务区建设</t>
  </si>
  <si>
    <t>占地400亩，建设商贸风情街、商业综合体、星级酒店等综合商贸服务设施</t>
  </si>
  <si>
    <t>乡镇农贸市场建设</t>
  </si>
  <si>
    <t>新建或改造</t>
  </si>
  <si>
    <t>新建或标准化改造沿溪、北斗溪、双井、油洋等乡镇农贸市场，总建筑面积12500㎡</t>
  </si>
  <si>
    <t>县商务和粮食局</t>
  </si>
  <si>
    <t>全国电商进农村综合示范项目建设</t>
  </si>
  <si>
    <t>龙头电商示范企业培育、邮政电子商务综合服务、“万村千乡”农家店信息化建设、电子商务产业集聚区示范、电商网店培育示范、电商人才培养、电商物流配送体系、电子商务农村流通体系、电商精准扶贫等项目</t>
  </si>
  <si>
    <t>规划中</t>
  </si>
  <si>
    <t>县卷烟物流配送中转站建设</t>
  </si>
  <si>
    <t>占地25亩，新建卷烟物流配送中心及经营业务用房，一期投资3970万元</t>
  </si>
  <si>
    <t>(四)旅游业（1个）</t>
  </si>
  <si>
    <t>山背花瑶梯田景区</t>
  </si>
  <si>
    <t>葛竹坪镇</t>
  </si>
  <si>
    <t>按照国家AAAA级景区标准分三期建成知名旅游景区</t>
  </si>
  <si>
    <t>县文化旅游局、湖南雪峰山生态文化旅游有限责任公司</t>
  </si>
  <si>
    <t>三、社会民生（7个）</t>
  </si>
  <si>
    <t>(一)卫生（2个）</t>
  </si>
  <si>
    <t>妇幼保健院公共卫生服务大楼建设</t>
  </si>
  <si>
    <t>新建4560㎡公共卫生服务楼，提高妇幼保健院科室诊疗水平和应急能力</t>
  </si>
  <si>
    <t>可研已审批</t>
  </si>
  <si>
    <t>县卫计局</t>
  </si>
  <si>
    <t>乡镇卫生院业务用房建设项目</t>
  </si>
  <si>
    <t>祖师殿、大江口、水东、沿溪等乡镇卫生院，建筑面积4005㎡及配套设施建设</t>
  </si>
  <si>
    <t>(二)民生（1个）</t>
  </si>
  <si>
    <t>养护服务体系建设</t>
  </si>
  <si>
    <t>卢峰镇　</t>
  </si>
  <si>
    <t>修建老年养护大楼、光荣院、儿童福利中心，建筑面积14583㎡，床位365张</t>
  </si>
  <si>
    <t>完成土地报批及立项批复</t>
  </si>
  <si>
    <t>县民政局</t>
  </si>
  <si>
    <t>(三)教育（3个）</t>
  </si>
  <si>
    <t>城北学校建设</t>
  </si>
  <si>
    <t>征地140亩，新建教学楼、综合楼、食堂、体育馆、运动场及附属设施等，建筑面积36700m²</t>
  </si>
  <si>
    <t>县城投公司、县教育局</t>
  </si>
  <si>
    <t>合格制学校建设</t>
  </si>
  <si>
    <t>重点民生实事项目校（教学点）15个，备案项目校（教学点）23个，自建项目校（教学点）22个；重点民生实事项目园8个，自建项目园2个</t>
  </si>
  <si>
    <t>县教育局</t>
  </si>
  <si>
    <t>县域整体推进教育信息化建设</t>
  </si>
  <si>
    <t>新建县级网络中心（资源平台和公共服务管理平台）、新建和补充建设96所学校“校校通”、1619间班级“班班通”、新建4套录播教室、96所平安校园建设</t>
  </si>
  <si>
    <t>县教育局、县经信局</t>
  </si>
  <si>
    <t>(四)文化、体育、科技（1个）</t>
  </si>
  <si>
    <t>体育中心及配套设施建设</t>
  </si>
  <si>
    <t>县城新建综合型体育文化中心及工人文化宫、青少年宫、办公服务及配套设施</t>
  </si>
  <si>
    <t>县文化旅游局</t>
  </si>
  <si>
    <t>四、生态环保（6个）</t>
  </si>
  <si>
    <t>(一)生态保护(5个)</t>
  </si>
  <si>
    <t>思蒙国家湿地公园及旅游配套设施建设</t>
  </si>
  <si>
    <t>卢峰镇、思蒙镇、大江口镇</t>
  </si>
  <si>
    <t>湿地修复与保护，建设相关配套设施，完成试点建设任务，确保2018年成功授牌</t>
  </si>
  <si>
    <t>县林业局、县公园管理局、县文化旅游局</t>
  </si>
  <si>
    <t>森林公园</t>
  </si>
  <si>
    <t>统溪河镇、大江口镇、三江镇</t>
  </si>
  <si>
    <t>加大穿岩山、威虎山森林公园建设进度；整合穿岩山、威虎山、龙泉山森林资源，争创溆浦国家级森林公园</t>
  </si>
  <si>
    <t>县林业局、县文化旅游局</t>
  </si>
  <si>
    <t>第二轮退耕还林及封山育林工程</t>
  </si>
  <si>
    <t>在三江等25个乡镇和高铁高速沿线可视范围及裸露山体的坡耕地造林5万亩，荒山造林1万亩</t>
  </si>
  <si>
    <t>长防林建设工程</t>
  </si>
  <si>
    <t>在北斗溪等13个乡镇建设长防林体系3.285万亩</t>
  </si>
  <si>
    <t>环保监测执法业务用房</t>
  </si>
  <si>
    <t>新建环境监测实验室、环境监察业务用房，占地4.85亩，建筑面积2315㎡</t>
  </si>
  <si>
    <t>县环保局</t>
  </si>
  <si>
    <t>(二)环境治理(1个)</t>
  </si>
  <si>
    <t>农村环境综合整治整县推进项目（美丽乡村建设）</t>
  </si>
  <si>
    <t>北斗溪、思蒙、三江、龙潭、大江口、低庄、桥江、两丫坪等乡镇垃圾污水、畜禽养殖污物综合治理、饮用水源保护</t>
  </si>
  <si>
    <t>县环保局、县爱卫办、县扶贫办</t>
  </si>
  <si>
    <t>溆浦县“十三五”规划重点项目表（2016-2018年度）</t>
  </si>
  <si>
    <t>合 计（171个）</t>
  </si>
  <si>
    <t>一、基础设施（85个）</t>
  </si>
  <si>
    <t>（一）交通项目（20个）</t>
  </si>
  <si>
    <t>沪昆高铁溆浦南站进站高速</t>
  </si>
  <si>
    <t>全长118公里，其中溆浦境内76公里</t>
  </si>
  <si>
    <t>2016-2022</t>
  </si>
  <si>
    <t>省高速公路管理局</t>
  </si>
  <si>
    <t>桥江军民两用机场改造</t>
  </si>
  <si>
    <t>桥江镇</t>
  </si>
  <si>
    <t>用地4000亩，总投资估算50亿元</t>
  </si>
  <si>
    <t>一级公路13公里</t>
  </si>
  <si>
    <t>G354大江口大桥重建
工程</t>
  </si>
  <si>
    <t>二级公路25公里</t>
  </si>
  <si>
    <t>四级公路16公里</t>
  </si>
  <si>
    <t>思蒙国家湿地公园旅游公路建设</t>
  </si>
  <si>
    <t>思蒙镇</t>
  </si>
  <si>
    <t>四级公路18公里</t>
  </si>
  <si>
    <t>县乡连通工程1760公里，其中2016年度74公里，投资6290万元</t>
  </si>
  <si>
    <t>1000公里安全保障，其中2016年200公里，投资3000万元</t>
  </si>
  <si>
    <t>城区汽车站建设工程</t>
  </si>
  <si>
    <t>4个三级站（城东汽车站、城南汽车站、城西汽车站、城北汽车站）</t>
  </si>
  <si>
    <t>2017-2018</t>
  </si>
  <si>
    <t>沅水航道浚通</t>
  </si>
  <si>
    <t>15公里航道改建</t>
  </si>
  <si>
    <t>（二）农业水利项目（ 11个）</t>
  </si>
  <si>
    <t>溆水流域综合治理项目</t>
  </si>
  <si>
    <t>新建土堤44.426公里，新建防洪墙5.16公里，岸坡整治10.693公里，新建涵闸31座，千工坝大型水闸一座，河疏浚36公里，思蒙湿地公园人行游道26.4公里，县城城市排涝工程等。</t>
  </si>
  <si>
    <t>2017-2020</t>
  </si>
  <si>
    <t>湖南省主要支流沅水干流江口镇河段治理项目</t>
  </si>
  <si>
    <t>新建土堤4公里</t>
  </si>
  <si>
    <t>规划已批復</t>
  </si>
  <si>
    <t>包括10个保护圈(城东、黄茅园、龙潭、坪溪、刘家渡、水东、桐木溪、城南、城北、仲夏)，3处岸坡整治，具体建设内容为新建土堤44.426公里，新建防洪墙5.16公里，岸坡整治10.693公里，新建涵闸31座</t>
  </si>
  <si>
    <t>小型病险水库除险加固</t>
  </si>
  <si>
    <t>完成全县55座新出险小型水库除险加固（包含新出险26座）</t>
  </si>
  <si>
    <t>重点水源工程</t>
  </si>
  <si>
    <t>新建斜里坑等二十座小型水库</t>
  </si>
  <si>
    <t>干支渠续建配套及灌区现代化建设</t>
  </si>
  <si>
    <t>紫荆中型灌区续建配套</t>
  </si>
  <si>
    <t>改造渠道及渠系附属建筑物、整修山塘、改造溪坝、改造泵站</t>
  </si>
  <si>
    <t>解决53.93万人饮水困难问题</t>
  </si>
  <si>
    <t>水资源实时监控系统</t>
  </si>
  <si>
    <t>地表水、地下水水资源监控</t>
  </si>
  <si>
    <t>农村集镇饮用水源地保护工程</t>
  </si>
  <si>
    <t>①划分水源保护区；②建立水质监测和检测点；③对水源地生态修复建设；④建立生活垃圾处理站；⑤加强对面源污染的治理；⑥加强对农药及化肥污水的处置与处理</t>
  </si>
  <si>
    <t>（三）现代能源（5个）</t>
  </si>
  <si>
    <t>紫荆山二期、兰岗山、罗子山风力发电场建设</t>
  </si>
  <si>
    <t>总装机容量250MW的三个风电场建设</t>
  </si>
  <si>
    <t>光伏发电项目</t>
  </si>
  <si>
    <t>10MW光伏发电设施设备</t>
  </si>
  <si>
    <t>完成可研报告</t>
  </si>
  <si>
    <t>县经信局</t>
  </si>
  <si>
    <t>溆浦县垃圾火力发电厂</t>
  </si>
  <si>
    <t>在现有垃圾处理厂附近选址4公顷。</t>
  </si>
  <si>
    <t>县住建局、县电业局</t>
  </si>
  <si>
    <t>（四）城乡统筹建设（42个）</t>
  </si>
  <si>
    <t>海绵城市示范区</t>
  </si>
  <si>
    <t>按海绵城市建设技术标准，规划长乐坊生态宜居示范区</t>
  </si>
  <si>
    <t>2016－2020</t>
  </si>
  <si>
    <t>江口工业园基础设施建设</t>
  </si>
  <si>
    <t>江口工业园</t>
  </si>
  <si>
    <t>完成土地收储、场地平整1000亩，建设主干道1公里、次干道3公里</t>
  </si>
  <si>
    <t>红花园工业园基础设施建设</t>
  </si>
  <si>
    <t>新增土地3000亩、场地平整，主干道3公里，次干道10公里，给排水、强弱电、通讯等管线铺设，供水厂、污水厂、变电站、垃圾处理场、垃圾中转站等</t>
  </si>
  <si>
    <t>启动完成78.4公顷滨水及山体公园建设（园区保留山体、保留水体生态体系建设）</t>
  </si>
  <si>
    <t>建设园区科技服务、培训及技术交易中心10000㎡</t>
  </si>
  <si>
    <t>红花园工业园创业公寓</t>
  </si>
  <si>
    <t>完成公租房建设1500套</t>
  </si>
  <si>
    <t>工程起点位于溆水二桥北端止梁家坡，与规划道路相接，全长3.387公里，宽40m</t>
  </si>
  <si>
    <t>溆浦县内环线城东段建设及两厢土地开发</t>
  </si>
  <si>
    <t>用地1200亩，进行道路建设和土地开发</t>
  </si>
  <si>
    <t>县农村经济发展公司</t>
  </si>
  <si>
    <t>人民东路建设</t>
  </si>
  <si>
    <t>县城</t>
  </si>
  <si>
    <t>人民东路（九曲黄河至卢峰镇大潭村的桥江公路）全长3000m，道路规划18m，其中行车道12m（双向四车道），人行道各3m</t>
  </si>
  <si>
    <t>2017-2019</t>
  </si>
  <si>
    <t>城南过境路扩建</t>
  </si>
  <si>
    <t>城南</t>
  </si>
  <si>
    <t>全长1470米，规划宽40米。</t>
  </si>
  <si>
    <t>建设208米西湖口廊桥、230米溆水长歌廊桥</t>
  </si>
  <si>
    <t>完成城东防洪大堤（三桥至广福桥）全长1.3公里，12米堤顶车行道硬化，5.8万㎡绿化，配置环卫、休闲、健身等设施</t>
  </si>
  <si>
    <t>县城三角坪地下空间开发</t>
  </si>
  <si>
    <t>开发5000㎡</t>
  </si>
  <si>
    <t>县城建筑垃圾消纳场</t>
  </si>
  <si>
    <t>县城规划区外</t>
  </si>
  <si>
    <t>规划用地297亩，可用库容261万㎡。</t>
  </si>
  <si>
    <t>原址新增2万t/d污水处理能力，增设提升泵站2座。新建污水管网配套50公里，其中主干管网7.2公里，次干管网12.8公里，收集支管30公里</t>
  </si>
  <si>
    <t>居民粪便直排改造1400处，建专用处理场，日处理能力40吨。</t>
  </si>
  <si>
    <t>县住建局、县环保局、卢峰镇政府</t>
  </si>
  <si>
    <t>县城地下综合管廊建设</t>
  </si>
  <si>
    <t>在屈原大道、内环线等县城新建道路中开展地下综合管廊建设试点5公里</t>
  </si>
  <si>
    <t>县住建局、县供电公司、
县电信公司、县移动公司、
县文化旅游局</t>
  </si>
  <si>
    <t>老年大学搬迁</t>
  </si>
  <si>
    <t>征地50亩，面积10000㎡</t>
  </si>
  <si>
    <t>工、青、妇大型活动中心</t>
  </si>
  <si>
    <t>人防应急中心</t>
  </si>
  <si>
    <t>人防应急指挥中心（含人防宣教基地），建设用地80亩，总建筑面积43000㎡</t>
  </si>
  <si>
    <t>县人防办</t>
  </si>
  <si>
    <t>夏家溪片区综合改造
项目</t>
  </si>
  <si>
    <t>进行警予路、朝阳路及防洪堤临街面强弱电入地、门面装饰、门头广告、空调外挂、外墙瓷砖、天沟屋檐改造。对城中市场、红旗渔业社、长冲口、原公安局等老居民区进行改造，总用地面积约15公顷。</t>
  </si>
  <si>
    <t>绿和家园</t>
  </si>
  <si>
    <t>规划用地面积28068.8㎡，建筑总面积9.3万㎡</t>
  </si>
  <si>
    <t>绿和置业公司</t>
  </si>
  <si>
    <t>金辉时代二期</t>
  </si>
  <si>
    <t>大汉龙城</t>
  </si>
  <si>
    <t>占地64亩，规划建筑面积13万㎡</t>
  </si>
  <si>
    <t>大汉公司</t>
  </si>
  <si>
    <t>城北壹号</t>
  </si>
  <si>
    <t>占地31亩，规划建筑面积9.9万㎡</t>
  </si>
  <si>
    <t>大盛公司</t>
  </si>
  <si>
    <t>溆水外滩（二期）</t>
  </si>
  <si>
    <t>总用地面积91亩，规划总建筑面积21.8万㎡，建筑占地面积1.5万㎡</t>
  </si>
  <si>
    <t>玖联置业公司</t>
  </si>
  <si>
    <t>城（集）镇小城镇开发</t>
  </si>
  <si>
    <t>完成土地开发1500亩，各类地产及保障性住房建筑面积160万㎡</t>
  </si>
  <si>
    <t>2013-2020</t>
  </si>
  <si>
    <t>城（集）镇所在地道路，给排水、环卫、污水处理等市政设施改造、新建等。</t>
  </si>
  <si>
    <t>精准扶贫项目</t>
  </si>
  <si>
    <t>全县159个贫困村的基础设施建设；实施精准扶贫、帮扶贫困人口10.43万人发展种植业、养殖业，开展农村实用技术培训</t>
  </si>
  <si>
    <t>县扶贫办</t>
  </si>
  <si>
    <t>（五）公共安全（5个）</t>
  </si>
  <si>
    <t>附属基础设施建设</t>
  </si>
  <si>
    <t>县法院</t>
  </si>
  <si>
    <t>中西部地区乡镇基础人民法庭</t>
  </si>
  <si>
    <t>水东法庭、麻阳水法庭建设</t>
  </si>
  <si>
    <t>溆浦县司法局业务技术用房建设</t>
  </si>
  <si>
    <t>司法局业务技术用房基础设施建设</t>
  </si>
  <si>
    <t>县司法局</t>
  </si>
  <si>
    <t>（六）信息支撑（2个）</t>
  </si>
  <si>
    <t>湖南省数字县域地理信息基础工程</t>
  </si>
  <si>
    <t>县人民政府</t>
  </si>
  <si>
    <t>二、产业发展（51个）</t>
  </si>
  <si>
    <t>(一)工业（18个）</t>
  </si>
  <si>
    <t>15家企业入园，建设50万㎡标准厂房及配套设施</t>
  </si>
  <si>
    <t>县工业集中区管委会、入园15家企业</t>
  </si>
  <si>
    <t>年产100万m³商品混凝土搅拌站建设</t>
  </si>
  <si>
    <t>年产100万m³商品混凝土搅拌站建设，其中2016年完成10万m³，投资2500万元</t>
  </si>
  <si>
    <t>县经信局、县工业集中区管委会、怀溆、泰鑫、万达、万顺等混凝土公司</t>
  </si>
  <si>
    <t>900t/d特种玻璃项目</t>
  </si>
  <si>
    <t>900t/d特种玻璃生产线建设</t>
  </si>
  <si>
    <t>年产150万吨精品铸造、提纯低铁砂（300PPM以内）及年产10万吨硅微粉生产线建设</t>
  </si>
  <si>
    <t xml:space="preserve">建成铸造、提纯低铁硅砂、硅微粉车间和生产线，购置安装生产主机及附属设备。形成年产150万吨精品铸造、提纯低铁（300PPM以内）及年产10万吨硅微粉生产能力  </t>
  </si>
  <si>
    <t>县经信局、县工业集中区管委会、建国、福耀、东利等公司</t>
  </si>
  <si>
    <t>年产2万吨硅溶胶项目</t>
  </si>
  <si>
    <t>低庄硅材料产业基地、江口工业园</t>
  </si>
  <si>
    <t>年产2万吨硅溶胶生产线建设</t>
  </si>
  <si>
    <t>年产10亿套精细陶瓷水暖阀片</t>
  </si>
  <si>
    <t>年产10亿套精细陶瓷水暖阀片生产线建设</t>
  </si>
  <si>
    <t>年产8万吨片片桔及果汁罐头饮料生产线建设</t>
  </si>
  <si>
    <t>红花园工业园及相关乡镇</t>
  </si>
  <si>
    <t>2万亩粮食生产基地建设，10万吨精制大米生产线建设以及仓容1.5万吨的粮食收纳仓建设</t>
  </si>
  <si>
    <t>县经信局、县商务和粮食局</t>
  </si>
  <si>
    <t>红薯粉条加工厂项目</t>
  </si>
  <si>
    <t>生产线改造更新，新建500吨仓容仓库1个</t>
  </si>
  <si>
    <t>湖南三帝食品有限公司</t>
  </si>
  <si>
    <t>饲料加工厂建设项目</t>
  </si>
  <si>
    <t>新增日处理原料200吨生产线一条，新建2000吨仓容仓库1个</t>
  </si>
  <si>
    <t>县商务和粮食局、怀化安佑昂牧饲料有限责任公司</t>
  </si>
  <si>
    <t>武陵山片区优质动物
蛋白标准化养殖及加工建设</t>
  </si>
  <si>
    <t>新建牲猪、兔、牛、羊、鸡、鸭等生态养殖和加工基地及配套设施</t>
  </si>
  <si>
    <t xml:space="preserve"> 县农业局、县畜牧水产局 、县扶贫办</t>
  </si>
  <si>
    <t>竹产业建设项目</t>
  </si>
  <si>
    <t>建设工业原料基地10万亩，建设楠竹基地22万亩，楠竹精深加工能力达10万吨</t>
  </si>
  <si>
    <t>县林业局、县扶贫办</t>
  </si>
  <si>
    <t>油茶产业建设项目</t>
  </si>
  <si>
    <t>建设油茶基地17万亩，年产油脂1万吨的加工生产线</t>
  </si>
  <si>
    <t>县林业局、县扶贫办、县经信局、县商务和粮食局</t>
  </si>
  <si>
    <t>枣子产业建设项目</t>
  </si>
  <si>
    <t>建设枣子基地5万亩</t>
  </si>
  <si>
    <t>新建日产3吨秀珍菇生产线1条，建成年产500吨果蔬产品加工生产线，新建10个黑木耳分厂，发展黑木耳种植基地2万亩</t>
  </si>
  <si>
    <t>县经信局、县农业局、县扶贫办、恒森、春和、银珍及招商企业</t>
  </si>
  <si>
    <t>溆浦县蔬菜产业示范园建设</t>
  </si>
  <si>
    <t>大棚建设及配套基础设施，打造现代农业标准化建设、商标品牌、绿色食品认证、现代农产品交易平台</t>
  </si>
  <si>
    <t>溆浦县优质柑桔标准化基地建设</t>
  </si>
  <si>
    <t>新建12万亩、改建10万亩柑桔高标准基地建设，在大江口镇等溆水、沅水流域打造柑橘观光带。</t>
  </si>
  <si>
    <t>县农业局、县扶贫办</t>
  </si>
  <si>
    <t>优质茶叶标准化基地建设</t>
  </si>
  <si>
    <t>在三江、龙潭等乡镇建设7万亩优质茶叶标准化基地及3000吨茶叶加工线建设。</t>
  </si>
  <si>
    <t>新增粮食产能田间工程</t>
  </si>
  <si>
    <t>大江口、油洋等18个乡镇</t>
  </si>
  <si>
    <t>建设1.5万亩标准农田</t>
  </si>
  <si>
    <t>卢峰镇、祖市殿镇、双井镇、深子湖镇、低庄镇等二十个乡镇所涉及村</t>
  </si>
  <si>
    <t>36697.62公顷高标准基本农田建设(2016年6.75万亩，投资1.2亿元),建设内容为土地平整、灌溉排水、田间道路、农田防护及生态保持、塘坝整修、农田输配电工程</t>
  </si>
  <si>
    <t>(三)服务业（ 15个）</t>
  </si>
  <si>
    <t>占地150亩，建设农产品交易中心15万㎡，建设一个集农副产品交易、存储、保鲜、加工、配送、连锁经营、展销、精品交易、农产品质量安全检测、农业电子商务服务、农业互联网金融服务、农产品冷链物流、电子结算汇兑为一体的大型农产品商贸物流中心</t>
  </si>
  <si>
    <t>溆浦县国际商贸城建设项目</t>
  </si>
  <si>
    <t>建设园区商业、商贸综合服务、电子商务、综合物流园建设</t>
  </si>
  <si>
    <t>溆浦县城中农贸市场建设</t>
  </si>
  <si>
    <t>对现有城中农贸市场进行标准化改造，建成现代化半封闭式农贸市场，规划用地面积6678.67㎡</t>
  </si>
  <si>
    <t>溆浦县城南综合农贸市场建设</t>
  </si>
  <si>
    <t>规划用地15亩，建成现代化全封闭式农贸市场</t>
  </si>
  <si>
    <t>溆浦县宏大物流商贸城建设</t>
  </si>
  <si>
    <t>溆浦县再生资源市场建设</t>
  </si>
  <si>
    <t>占地面积50亩，定位于溆浦二手商品、汽车拆解及废旧物品交易区。建设内容主要有：交易用房、加工用房、管理服务设施、“三废”治理设施、物流中心、公用设施等</t>
  </si>
  <si>
    <t>溆浦县汽贸城建设</t>
  </si>
  <si>
    <t>规划用地面积150亩，集汽车展示、交易、仓储于一体，主要功能包括汽车展示中心、汽车交易中心和汽车仓储中心</t>
  </si>
  <si>
    <t>全县新建、改造30个乡镇农贸市场</t>
  </si>
  <si>
    <t>军供店升级成军供站</t>
  </si>
  <si>
    <t>修建军粮供应办公楼及店面一栋，仓容2000吨的原粮仓一个</t>
  </si>
  <si>
    <t>县军粮供应站</t>
  </si>
  <si>
    <t>溆浦县粮油综合大市场（粮油物流配送中心）及仓储建设</t>
  </si>
  <si>
    <t>城北</t>
  </si>
  <si>
    <t>修建仓容2250吨的军粮储备仓库，占地面积4413㎡，建设仓容5000吨的仓库一栋等其他附属设施，占地面积9268.7㎡，建筑面积37074.8㎡，商贸区，仓储区，停车场，粮食配送车等征地20亩，修建仓库三栋共计1万吨仓容</t>
  </si>
  <si>
    <t>溆浦县粮食储备库扩建</t>
  </si>
  <si>
    <t>县粮食储备库</t>
  </si>
  <si>
    <t>征地20亩，修建仓库三栋共计1万吨仓容</t>
  </si>
  <si>
    <t>溆浦国家粮食储备库</t>
  </si>
  <si>
    <t>红花园仓储中心建设项目</t>
  </si>
  <si>
    <t>完成全县物流、快递仓储中心项目建设</t>
  </si>
  <si>
    <t>湖南红花园投资有限公司</t>
  </si>
  <si>
    <t>(四)旅游业（3个）</t>
  </si>
  <si>
    <t>屈原文化城</t>
  </si>
  <si>
    <t>项目选址以溆浦县城城南梁家坡（古武陵郡郡址）为核心区域，建屈原文化新城，约2平方公里。屈原文化核心体验区、楚辞山水观光休闲区等基础设施建设</t>
  </si>
  <si>
    <t>抗战最后一战纪念地</t>
  </si>
  <si>
    <t>以龙潭抗战阵亡将士陵园为主要载体，改扩建保存较好的抗战遗存，修建湘西会战纪念馆，修建抗日战争胜利英烈祠，编排“最后一战”实景演出以及景区其它配套设施</t>
  </si>
  <si>
    <t>三、社会民生（24个）</t>
  </si>
  <si>
    <t>(一)卫生（3个）</t>
  </si>
  <si>
    <t>溆浦县妇幼保健院公卫服务大楼建设项目</t>
  </si>
  <si>
    <t>卢峰镇、观音阁镇、深子湖镇、三江镇、思蒙镇、龙庄湾乡、油洋乡、舒溶溪乡8个乡镇建设卫生院业务用房，建筑面积8700平方米及配套设施建设，2016年完成4005㎡，投资1190万元</t>
  </si>
  <si>
    <t>乡镇卫生院周转房建设项目</t>
  </si>
  <si>
    <t>低庄镇、深子湖镇、统溪河镇、龙潭镇、水东镇、卢峰镇、大江口镇、祖师殿镇、均坪镇、葛竹坪镇、思蒙镇、黄茅园镇、观音阁镇、三江镇、两丫坪镇、沿溪乡、龙庄湾乡17个乡镇卫生院周转房建设，建筑面积280平方米及配套设施建设</t>
  </si>
  <si>
    <t>(二)民生（5个）</t>
  </si>
  <si>
    <t>溆浦县就业和社会保障服务中心</t>
  </si>
  <si>
    <t>建筑面积4000㎡，配套设备40万元</t>
  </si>
  <si>
    <t>县人社局</t>
  </si>
  <si>
    <t>创业就业培训中心</t>
  </si>
  <si>
    <t>培训基地总建筑面积62500㎡</t>
  </si>
  <si>
    <t>年内完成可研报告</t>
  </si>
  <si>
    <t>养老服务综合体系建设</t>
  </si>
  <si>
    <t>新建福利院老年养护大楼及配套设施建设；扩建大江口、葛竹坪等镇城乡社区居家养老服务体系</t>
  </si>
  <si>
    <t>城乡社区平台建设</t>
  </si>
  <si>
    <t>社区信息管理中心、幸福社区创建、社区提质扩建、廉政社区建设</t>
  </si>
  <si>
    <t>县发改局、县民政局</t>
  </si>
  <si>
    <t>残疾人、儿童福利机构及优抚对象服务机构建设</t>
  </si>
  <si>
    <t>新建民政精神卫生福利机构；儿童福利院；光荣院；优抚医院。</t>
  </si>
  <si>
    <t>(三)教育（10个）</t>
  </si>
  <si>
    <t>城东学校建设</t>
  </si>
  <si>
    <t>城东</t>
  </si>
  <si>
    <t>征地70亩，面积26500㎡</t>
  </si>
  <si>
    <t>县城投公司</t>
  </si>
  <si>
    <t>溆浦县第一中学建设</t>
  </si>
  <si>
    <t>征地100亩，搬机械厂，面积18000㎡</t>
  </si>
  <si>
    <t>溆浦县第二幼儿园建设</t>
  </si>
  <si>
    <t>征地20亩，面积8000㎡</t>
  </si>
  <si>
    <t>溆浦县第三幼儿园建设</t>
  </si>
  <si>
    <t>职业中专学校建设</t>
  </si>
  <si>
    <t>现职业中专</t>
  </si>
  <si>
    <t>征地60亩，面积12000㎡</t>
  </si>
  <si>
    <t>溆浦县第二中学搬迁</t>
  </si>
  <si>
    <t>征地200亩，面积40000㎡</t>
  </si>
  <si>
    <t>溆浦县第三中学建设</t>
  </si>
  <si>
    <t>现三中</t>
  </si>
  <si>
    <t>征地30亩，扩建运动场地</t>
  </si>
  <si>
    <t>(四)文化、体育、科技（6个）</t>
  </si>
  <si>
    <t>向警予同志纪念馆建设</t>
  </si>
  <si>
    <t>占地20亩，建筑面积5000㎡；修建陈列室、纪念广场</t>
  </si>
  <si>
    <t>数字影视城建设</t>
  </si>
  <si>
    <t>占地7亩，建筑面积35000㎡；修建一栋集娱乐商业为一体的综合数字电影城</t>
  </si>
  <si>
    <t>改扩建辰河戏剧院</t>
  </si>
  <si>
    <t>占地面积5亩，建筑面积5000㎡，修建剧场、舞台</t>
  </si>
  <si>
    <t>自办广播电视节目提质工程</t>
  </si>
  <si>
    <t>改善采编设备，引进专业人才，提高新闻宣传的质量和时效性。实现当天16点前的新闻在当天报道。自办节目实现采集、编辑、制作、存储、传送、播出等系统的数字化和网络化。</t>
  </si>
  <si>
    <t>县广播电视台</t>
  </si>
  <si>
    <t>农村广播“村村响”（应急广播）工程</t>
  </si>
  <si>
    <t>建好县级广播电台和县、乡（镇）、村三级联动的智能广播平台，并建立起长效管理机制，确保广播时时通、长期通。</t>
  </si>
  <si>
    <t>四、生态环保（11个）</t>
  </si>
  <si>
    <t>(一)生态保护(7个)</t>
  </si>
  <si>
    <t>2014-2020</t>
  </si>
  <si>
    <t>地质灾害能力建设</t>
  </si>
  <si>
    <t>地质灾害能力建设、地质灾害调查评价、地质灾害监测预警</t>
  </si>
  <si>
    <t>县国土局</t>
  </si>
  <si>
    <t>深子湖镇谭家湾矿区合家冲矿段天然石英砂矿详查（硅砂探矿）</t>
  </si>
  <si>
    <t>新立</t>
  </si>
  <si>
    <t>(二)环境治理(4个)</t>
  </si>
  <si>
    <t>规模化畜禽养殖场污染治理项目</t>
  </si>
  <si>
    <t>130家规模化畜禽养殖场污染治理工程，雨污分离设施、污水处理设施、粪便处理设备</t>
  </si>
  <si>
    <t>县环保局、 县畜牧水产局及相关养殖场</t>
  </si>
  <si>
    <t>土壤重金属污染治理和生态修复工程</t>
  </si>
  <si>
    <t>10万亩耕地土壤重金属污染治理和生态修复</t>
  </si>
  <si>
    <t>县环保局、县农业局</t>
  </si>
  <si>
    <t>溆水流域综合整治</t>
  </si>
  <si>
    <t>①县域历史遗留煤矿污染治理工程。舒溶溪乡、大江口镇、椒板溪、天星堂、均坪镇、大江口镇等历史遗留煤矿酸性矿井污水处理，特别是均坪镇来坡湾村和大江口青江屯村煤矿矿渣、矿井“锈水”污染治理，新建废水处理系统，废渣固话稳定及填埋场，河道清淤，生态修复等工程，该项目共需资金近5300万元；②溆水河道保洁工程，溆水河道及支流清理及配套设施；③溆水干流治理工程，溆水重要河段河段治理工程包括12个保护圈，3处岸坡整治，其中具体建设内容包括新建土堤44.426公里，新建防洪墙5.16公里，岸坡整治10.693公里，新建涵闸31座</t>
  </si>
  <si>
    <t>溆浦县“十三五”规划重点项目表（2016-2020年度）</t>
  </si>
  <si>
    <t>合 计（358个）</t>
  </si>
  <si>
    <t>一、基础设施（144个）</t>
  </si>
  <si>
    <t>（一）交通项目（32个）</t>
  </si>
  <si>
    <t>安溆高速</t>
  </si>
  <si>
    <t>益溆高速溆浦境内36公里，投资0.8亿元/公里</t>
  </si>
  <si>
    <t>520公里</t>
  </si>
  <si>
    <t>重要县乡道建设</t>
  </si>
  <si>
    <t>37公里四级公路</t>
  </si>
  <si>
    <t>农村公路中渡改桥建设</t>
  </si>
  <si>
    <t>3座</t>
  </si>
  <si>
    <t>农村公路大中修工程</t>
  </si>
  <si>
    <t>110公里</t>
  </si>
  <si>
    <t>乡镇客运站</t>
  </si>
  <si>
    <t>31个</t>
  </si>
  <si>
    <t>危桥改造</t>
  </si>
  <si>
    <t>42座</t>
  </si>
  <si>
    <t>溆水航道浚通</t>
  </si>
  <si>
    <t>2019-2020</t>
  </si>
  <si>
    <t>码头改建</t>
  </si>
  <si>
    <t>18个码头改建</t>
  </si>
  <si>
    <t>自然村通畅工程</t>
  </si>
  <si>
    <t>1640公里</t>
  </si>
  <si>
    <t>S308线、S225线灾害防治工程</t>
  </si>
  <si>
    <t>S308线:80.869公里，S225线:11.25公里</t>
  </si>
  <si>
    <t>县公路管理局</t>
  </si>
  <si>
    <t>S224线、S308线大修</t>
  </si>
  <si>
    <t>S224线大修50公里，安保70.661公里，S308线安保80.869公里</t>
  </si>
  <si>
    <t>（二）农业水利项目（ 32个）</t>
  </si>
  <si>
    <t>中型水库除险加固工程</t>
  </si>
  <si>
    <t>深子湖、金家洞水库、杉木塘水库除险加固（第二轮）</t>
  </si>
  <si>
    <t>溆浦县引水、调水工程</t>
  </si>
  <si>
    <t>小型溪河坝加固改造4259处、新建小型溪河坝4624处</t>
  </si>
  <si>
    <t>2016-2025</t>
  </si>
  <si>
    <t>大中型病险水闸除险加固</t>
  </si>
  <si>
    <t>完成万工闸等10个大中型水闸除险加固</t>
  </si>
  <si>
    <t>中小河流治理</t>
  </si>
  <si>
    <t>完成四都河、三都河等11处河段治理</t>
  </si>
  <si>
    <t>抗旱应急水源工程</t>
  </si>
  <si>
    <t>扩容</t>
  </si>
  <si>
    <t>扩建幸福水库等10处抗旱应急备用水源工程</t>
  </si>
  <si>
    <t>山洪灾害防治工程</t>
  </si>
  <si>
    <t>实施双进镇等5处山洪沟治理</t>
  </si>
  <si>
    <t>重点控制性水源防洪工程</t>
  </si>
  <si>
    <t>扩建深子湖和五化坝水库，大坝加高，护坡，改造溢洪道</t>
  </si>
  <si>
    <t>农村河道治理工程</t>
  </si>
  <si>
    <t>堤防工程1425公里、岸坡整治658公里、河道整治986公里</t>
  </si>
  <si>
    <t>防洪抗旱减灾其他项目</t>
  </si>
  <si>
    <t>山洪灾害预警系统建设、防汛物资储备仓库建设</t>
  </si>
  <si>
    <t>溆浦县城应急供水水源工程</t>
  </si>
  <si>
    <t>解决县城城市15万人应急用水问题</t>
  </si>
  <si>
    <t>溆浦县小型农田水利建设工程</t>
  </si>
  <si>
    <t>配套812个灌溉片，干支渠系改造4864公里、田间渠道改造10523公里、小堰坝改造7240处等</t>
  </si>
  <si>
    <t>溆浦县最严格水资源制度建设</t>
  </si>
  <si>
    <t>培训、宣传、研究、指标设计、制度建设、考核等</t>
  </si>
  <si>
    <t>高效节水灌溉工程</t>
  </si>
  <si>
    <t>实施高效节水灌溉28片，面积11.6万亩</t>
  </si>
  <si>
    <t>雨水集蓄利用节水工程</t>
  </si>
  <si>
    <t>水资源开发利用其他项目</t>
  </si>
  <si>
    <t>包括枯水期水资源调度工程、水资源规划和方案、水资源保护林种植工程、全县所有养殖企业综合治理、全县所有取水单位取水管理监控系统</t>
  </si>
  <si>
    <t>县城生态补水</t>
  </si>
  <si>
    <t>千工坝引水至城南</t>
  </si>
  <si>
    <t>水能资源开发</t>
  </si>
  <si>
    <t>新（扩）建桔颂坝等水电站11个，新增装机15480kw</t>
  </si>
  <si>
    <t>水电新农村电气化县工程</t>
  </si>
  <si>
    <t>实施金桥、诗溪江等11个电站增容及自动化改造</t>
  </si>
  <si>
    <t>农村小水电站增效减排建设</t>
  </si>
  <si>
    <t>步鳌等16个电站更换机电设备及相应土建工程</t>
  </si>
  <si>
    <t>溆浦县水资源监测网络建设</t>
  </si>
  <si>
    <t>掌握全市水资源质量的时空分布特征和动态变化规律，满足水资源保护和管理及水污染事件的实时、应急监测需要</t>
  </si>
  <si>
    <t>溆浦县水保科技示范园</t>
  </si>
  <si>
    <t>基础设施建设及配套</t>
  </si>
  <si>
    <t>（三）现代能源（8个）</t>
  </si>
  <si>
    <t>溆浦县让家溪风电场</t>
  </si>
  <si>
    <t>装机100MW</t>
  </si>
  <si>
    <t>中电建中南勘测设计研究院有限公司</t>
  </si>
  <si>
    <t>溆浦县凉风界风电场</t>
  </si>
  <si>
    <t>装机7万kw</t>
  </si>
  <si>
    <t>溆浦县中都风电场</t>
  </si>
  <si>
    <t>（四）城乡统筹建设（54个）</t>
  </si>
  <si>
    <t>粮贸西路片区开发</t>
  </si>
  <si>
    <t>桔花园村、
散水塘村</t>
  </si>
  <si>
    <t>粮贸西路全长1700米，规划24米宽。土地开发500亩。</t>
  </si>
  <si>
    <t>2017-2021</t>
  </si>
  <si>
    <t>红花园工业园企业服务
中心建设</t>
  </si>
  <si>
    <t>工程起点位于溆水二桥北端止梁家坡，与规划道路相接，全长3.387公里，宽40米</t>
  </si>
  <si>
    <t>人民东路（九曲黄河至卢峰镇大潭村的桥江公路）全长3000米，道路规划18米，其中行车道12米（双向四车道），人行道各3米</t>
  </si>
  <si>
    <t>县城防洪大堤建设</t>
  </si>
  <si>
    <t>广福桥至枣子坡、怀屈亭至三桥2.6公里防洪堤建设</t>
  </si>
  <si>
    <t>防洪大堤指挥部</t>
  </si>
  <si>
    <t>县城公共绿化、亮化</t>
  </si>
  <si>
    <t>城东防洪堤、经七路旁、内环线（检察院前）、千工坝县城段、五个出城口、沿河等地公共绿化18公顷；沿线全面亮化升级改造</t>
  </si>
  <si>
    <t>县城道路油化改造</t>
  </si>
  <si>
    <t>警予北路、人民西路、朝阳路、园艺路、兴隆街、粮贸中路等12000㎡</t>
  </si>
  <si>
    <t>公共厕所、停车场</t>
  </si>
  <si>
    <t>建设公共厕所50座，公共停车场10万㎡</t>
  </si>
  <si>
    <t>保障性住房及基础设施配套</t>
  </si>
  <si>
    <t>新建公租房2255套，建筑面积80700㎡</t>
  </si>
  <si>
    <t>完成公租房450套</t>
  </si>
  <si>
    <t>县房产局</t>
  </si>
  <si>
    <t>县城综合整治</t>
  </si>
  <si>
    <t>旧城管线入地，建设立体停车库、沿街立面改造</t>
  </si>
  <si>
    <t>2013－2020</t>
  </si>
  <si>
    <t>农村危房改造</t>
  </si>
  <si>
    <t>完成农村危房改造20460户，其中包括沪昆高铁沿线596户，贫困户3000户</t>
  </si>
  <si>
    <t>县住建局、县扶贫办</t>
  </si>
  <si>
    <t>农村集中建房</t>
  </si>
  <si>
    <t>完成10个农村集中建房示范点，集中建房1000户</t>
  </si>
  <si>
    <t>县国土局、县住建局、县扶贫办、责任乡镇</t>
  </si>
  <si>
    <t>美丽乡村及特色旅游村落传承与保护</t>
  </si>
  <si>
    <t>做好山背村、深子湖村、溪口村、沙洲村、岩板村等13个国家美丽乡村特色旅游项目建设。</t>
  </si>
  <si>
    <t>县住建局、县扶贫办、县文化旅游局</t>
  </si>
  <si>
    <t>移民工程</t>
  </si>
  <si>
    <t>新建或改建</t>
  </si>
  <si>
    <t>公路358公里、桥涵16座、电排渠道70公里、水池64处、管网91公里、避险解困搬迁123300㎡、美丽家园建设20个村、柑桔6000亩、油茶6000亩、猕猴桃6000亩、家庭农场10个、农产品加工储存8个、精准扶贫养殖4万头</t>
  </si>
  <si>
    <t>县移民局、县扶贫办</t>
  </si>
  <si>
    <t>农村可再生能源建设工程</t>
  </si>
  <si>
    <t>建设2000户用沼气池，200处中小型沼气工程，10处大型或特大型沼气工程；推广农村太阳能路灯和生物质气化炉等</t>
  </si>
  <si>
    <t>（五）公共安全（11个）</t>
  </si>
  <si>
    <t>溆浦县公安派出所建设</t>
  </si>
  <si>
    <t>深子湖等20个乡镇派出所基础设施建设</t>
  </si>
  <si>
    <t>溆浦县森林公安局基层派出所执法办案区建设</t>
  </si>
  <si>
    <r>
      <rPr>
        <sz val="9"/>
        <rFont val="宋体"/>
        <family val="3"/>
        <charset val="134"/>
      </rPr>
      <t>卢峰镇、水东镇、低庄镇、两丫坪镇、龙潭镇、桥江镇</t>
    </r>
    <r>
      <rPr>
        <sz val="9"/>
        <rFont val="宋体"/>
        <family val="3"/>
        <charset val="134"/>
      </rPr>
      <t>_x000D_</t>
    </r>
    <phoneticPr fontId="0" type="noConversion"/>
  </si>
  <si>
    <t>基础设施建设1220㎡，</t>
  </si>
  <si>
    <t>溆浦县森林公安机关县级业务用房建设</t>
  </si>
  <si>
    <t>基础设施11858㎡，包括森林公安局执法办案区200㎡、森林公安局业务用房1558㎡、森林防火指挥中心8300㎡、森林消防队营房800㎡、森林防火物资储备库1000㎡</t>
  </si>
  <si>
    <t>溆浦县市场和质量监督项目建设</t>
  </si>
  <si>
    <t>省级溆浦鹅养殖标准化示范区建设、龙潭猪地理标志保护产品申报、制定省级地方标准《溆浦枣树栽培技术规范》、制定龙潭猪饲养技术规范、湖南省湘维有限公司申报中国名牌产品、溆浦绿之然农业发展有限公司申报湖南省名牌产品、溆浦绿之然农业发展有限公司申报市长质量奖、溆浦县市场和质量监督管理局综合检测大楼建设、培训质量管理人员1500人</t>
  </si>
  <si>
    <t>前期准备</t>
  </si>
  <si>
    <t>县市场和质量监督管理局</t>
  </si>
  <si>
    <t>溆浦县农产品质量安全体系建设</t>
  </si>
  <si>
    <t>①建设县、乡（镇）、村（企业）、组四级农产品质量安全监管网络；②建设县、乡（镇）和农产品生产、经营单位三级检验检测网络；③建设县、乡（镇）二级农产品质量安全应急管理体系；④完成农业标准化技术制订30个，创建国家、省、市、县级农业标准化核心示范园25个，面积20万亩，新增“三品一标”认证农产品20个</t>
  </si>
  <si>
    <t>县农业局、县市场和质量监督管理局</t>
  </si>
  <si>
    <t>溆浦县安全生产应急救援基地建设</t>
  </si>
  <si>
    <t>县安全生产监督管理局</t>
  </si>
  <si>
    <t>（六）信息支撑（7个）</t>
  </si>
  <si>
    <t>溆浦县防汛通讯网络建设</t>
  </si>
  <si>
    <t>保证中型水库具备两套可互为有效备用的通信手段，保证所有小型水库至少有一种通信手段；加强重点地区应急通信设施建设与储备</t>
  </si>
  <si>
    <t>水利信息化体系建设</t>
  </si>
  <si>
    <t>乡镇水利站标准化建设、水利科研及人才培训</t>
  </si>
  <si>
    <t>县经信局、中国移动溆浦分公司、中国铁塔股份有限公司怀化市分公司溆浦县办事处</t>
    <phoneticPr fontId="0" type="noConversion"/>
  </si>
  <si>
    <t>移动信号全覆盖“两年清零”
工程建设</t>
    <phoneticPr fontId="0" type="noConversion"/>
  </si>
  <si>
    <t>县经信局、中国移动溆浦
分公司、中国铁塔股份有限公司怀化市分公司溆浦县办事处</t>
    <phoneticPr fontId="0" type="noConversion"/>
  </si>
  <si>
    <t>中国联通溆浦分公司、中国铁塔股份有限公司怀化市分公司溆浦县办事处</t>
    <phoneticPr fontId="0" type="noConversion"/>
  </si>
  <si>
    <t>县电信公司、中国铁塔股份有限公司怀化市分公司溆浦县办事处</t>
    <phoneticPr fontId="0" type="noConversion"/>
  </si>
</sst>
</file>

<file path=xl/styles.xml><?xml version="1.0" encoding="utf-8"?>
<styleSheet xmlns="http://schemas.openxmlformats.org/spreadsheetml/2006/main">
  <numFmts count="6">
    <numFmt numFmtId="176" formatCode="0.00_ "/>
    <numFmt numFmtId="177" formatCode="0.0_ "/>
    <numFmt numFmtId="178" formatCode="0_ "/>
    <numFmt numFmtId="179" formatCode="0_);[Red]\(0\)"/>
    <numFmt numFmtId="180" formatCode="0.00_);[Red]\(0.00\)"/>
    <numFmt numFmtId="181" formatCode="0.00;[Red]0.00"/>
  </numFmts>
  <fonts count="20">
    <font>
      <sz val="11"/>
      <color rgb="FF000000"/>
      <name val="宋体"/>
      <charset val="134"/>
    </font>
    <font>
      <sz val="10"/>
      <color indexed="8"/>
      <name val="宋体"/>
      <charset val="134"/>
    </font>
    <font>
      <b/>
      <sz val="10"/>
      <color indexed="8"/>
      <name val="宋体"/>
      <charset val="134"/>
    </font>
    <font>
      <sz val="10"/>
      <color indexed="10"/>
      <name val="宋体"/>
      <charset val="134"/>
    </font>
    <font>
      <sz val="10"/>
      <color indexed="14"/>
      <name val="宋体"/>
      <charset val="134"/>
    </font>
    <font>
      <sz val="9"/>
      <color indexed="8"/>
      <name val="宋体"/>
      <charset val="134"/>
    </font>
    <font>
      <b/>
      <sz val="9"/>
      <color indexed="8"/>
      <name val="宋体"/>
      <charset val="134"/>
    </font>
    <font>
      <sz val="12"/>
      <color indexed="8"/>
      <name val="宋体"/>
      <charset val="134"/>
    </font>
    <font>
      <b/>
      <sz val="16"/>
      <color indexed="8"/>
      <name val="宋体"/>
      <charset val="134"/>
    </font>
    <font>
      <sz val="9"/>
      <name val="Times New Roman"/>
      <family val="1"/>
    </font>
    <font>
      <sz val="20"/>
      <color indexed="8"/>
      <name val="方正小标宋简体"/>
      <family val="4"/>
      <charset val="134"/>
    </font>
    <font>
      <sz val="9"/>
      <name val="宋体"/>
      <family val="3"/>
      <charset val="134"/>
    </font>
    <font>
      <sz val="10"/>
      <color indexed="8"/>
      <name val="宋体"/>
      <family val="3"/>
      <charset val="134"/>
    </font>
    <font>
      <vertAlign val="superscript"/>
      <sz val="10"/>
      <name val="宋体"/>
      <family val="3"/>
      <charset val="134"/>
    </font>
    <font>
      <sz val="10"/>
      <name val="宋体"/>
      <family val="3"/>
      <charset val="134"/>
    </font>
    <font>
      <vertAlign val="superscript"/>
      <sz val="9"/>
      <name val="宋体"/>
      <family val="3"/>
      <charset val="134"/>
    </font>
    <font>
      <sz val="11"/>
      <color rgb="FF000000"/>
      <name val="宋体"/>
      <family val="3"/>
      <charset val="134"/>
    </font>
    <font>
      <sz val="12"/>
      <color rgb="FF000000"/>
      <name val="宋体"/>
      <family val="3"/>
      <charset val="134"/>
    </font>
    <font>
      <sz val="10"/>
      <color rgb="FF000000"/>
      <name val="Arial"/>
      <family val="2"/>
    </font>
    <font>
      <sz val="9"/>
      <color indexed="8"/>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
    <xf numFmtId="0" fontId="0"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8" fillId="0" borderId="0"/>
  </cellStyleXfs>
  <cellXfs count="85">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2" xfId="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178" fontId="5" fillId="2" borderId="2" xfId="0" applyNumberFormat="1" applyFont="1" applyFill="1" applyBorder="1" applyAlignment="1">
      <alignment horizontal="center" vertical="center" wrapText="1"/>
    </xf>
    <xf numFmtId="0" fontId="5" fillId="2" borderId="2" xfId="9"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0" fontId="5" fillId="2" borderId="2" xfId="9" applyFont="1" applyFill="1" applyBorder="1" applyAlignment="1">
      <alignment horizontal="center" vertical="center" wrapText="1"/>
    </xf>
    <xf numFmtId="0" fontId="5" fillId="2" borderId="2" xfId="10"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2" xfId="2" applyFont="1" applyFill="1" applyBorder="1" applyAlignment="1">
      <alignment horizontal="center" vertical="center" wrapText="1"/>
    </xf>
    <xf numFmtId="0" fontId="5" fillId="2" borderId="2" xfId="7" applyFont="1" applyFill="1" applyBorder="1" applyAlignment="1">
      <alignment horizontal="left" vertical="center" wrapText="1"/>
    </xf>
    <xf numFmtId="0" fontId="5" fillId="2" borderId="2" xfId="7" applyFont="1" applyFill="1" applyBorder="1" applyAlignment="1">
      <alignment horizontal="center" vertical="center" wrapText="1"/>
    </xf>
    <xf numFmtId="0" fontId="5" fillId="2" borderId="2" xfId="8" applyFont="1" applyFill="1" applyBorder="1" applyAlignment="1">
      <alignment horizontal="left" vertical="center" wrapText="1"/>
    </xf>
    <xf numFmtId="0" fontId="5" fillId="2" borderId="2" xfId="8" applyFont="1" applyFill="1" applyBorder="1" applyAlignment="1">
      <alignment horizontal="center" vertical="center" wrapText="1"/>
    </xf>
    <xf numFmtId="0" fontId="6" fillId="2" borderId="2" xfId="1" applyFont="1" applyFill="1" applyBorder="1" applyAlignment="1">
      <alignment horizontal="center" vertical="center" wrapText="1"/>
    </xf>
    <xf numFmtId="0" fontId="5" fillId="2" borderId="2" xfId="4" applyFont="1" applyFill="1" applyBorder="1" applyAlignment="1">
      <alignment horizontal="center" vertical="center" wrapText="1"/>
    </xf>
    <xf numFmtId="0" fontId="5" fillId="2" borderId="2" xfId="4" applyFont="1" applyFill="1" applyBorder="1" applyAlignment="1">
      <alignment horizontal="left" vertical="center" wrapText="1"/>
    </xf>
    <xf numFmtId="180" fontId="6" fillId="2" borderId="2" xfId="3" applyNumberFormat="1" applyFont="1" applyFill="1" applyBorder="1" applyAlignment="1">
      <alignment horizontal="center" vertical="center" wrapText="1"/>
    </xf>
    <xf numFmtId="178" fontId="5" fillId="2" borderId="2" xfId="6" applyNumberFormat="1" applyFont="1" applyFill="1" applyBorder="1" applyAlignment="1">
      <alignment horizontal="center" vertical="center" wrapText="1"/>
    </xf>
    <xf numFmtId="0" fontId="5" fillId="2" borderId="2" xfId="5" applyFont="1" applyFill="1" applyBorder="1" applyAlignment="1">
      <alignment horizontal="center" vertical="center" wrapText="1"/>
    </xf>
    <xf numFmtId="179" fontId="5" fillId="2" borderId="2" xfId="9" applyNumberFormat="1" applyFont="1" applyFill="1" applyBorder="1" applyAlignment="1">
      <alignment horizontal="center" vertical="center" wrapText="1"/>
    </xf>
    <xf numFmtId="0" fontId="5" fillId="2" borderId="2" xfId="3" applyFont="1" applyFill="1" applyBorder="1" applyAlignment="1">
      <alignment horizontal="center" vertical="center" wrapText="1"/>
    </xf>
    <xf numFmtId="0" fontId="6" fillId="2" borderId="2" xfId="3" applyFont="1" applyFill="1" applyBorder="1" applyAlignment="1">
      <alignment horizontal="center" vertical="center" wrapText="1"/>
    </xf>
    <xf numFmtId="179" fontId="5" fillId="2" borderId="2" xfId="3" applyNumberFormat="1" applyFont="1" applyFill="1" applyBorder="1" applyAlignment="1">
      <alignment horizontal="left" vertical="center" wrapText="1"/>
    </xf>
    <xf numFmtId="179" fontId="6" fillId="2" borderId="2" xfId="3"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2" xfId="6" applyFont="1" applyFill="1" applyBorder="1" applyAlignment="1">
      <alignment horizontal="center" vertical="center" wrapText="1"/>
    </xf>
    <xf numFmtId="0" fontId="5" fillId="2" borderId="2" xfId="6" applyFont="1" applyFill="1" applyBorder="1" applyAlignment="1">
      <alignment horizontal="left" vertical="center" wrapText="1"/>
    </xf>
    <xf numFmtId="179" fontId="5" fillId="2" borderId="2" xfId="6" applyNumberFormat="1" applyFont="1" applyFill="1" applyBorder="1" applyAlignment="1">
      <alignment horizontal="left" vertical="center" wrapText="1"/>
    </xf>
    <xf numFmtId="179" fontId="5" fillId="2" borderId="2" xfId="6"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177" fontId="5" fillId="2" borderId="0" xfId="0" applyNumberFormat="1" applyFont="1" applyFill="1" applyAlignment="1">
      <alignment horizontal="center" vertical="center" wrapText="1"/>
    </xf>
    <xf numFmtId="181" fontId="6" fillId="2" borderId="2" xfId="0" applyNumberFormat="1" applyFont="1" applyFill="1" applyBorder="1" applyAlignment="1">
      <alignment horizontal="center" vertical="center" wrapText="1"/>
    </xf>
    <xf numFmtId="181" fontId="6" fillId="2" borderId="2" xfId="3" applyNumberFormat="1" applyFont="1" applyFill="1" applyBorder="1" applyAlignment="1">
      <alignment horizontal="center" vertical="center" wrapText="1"/>
    </xf>
    <xf numFmtId="181" fontId="5" fillId="2" borderId="2" xfId="6" applyNumberFormat="1" applyFont="1" applyFill="1" applyBorder="1" applyAlignment="1">
      <alignment horizontal="center" vertical="center" wrapText="1"/>
    </xf>
    <xf numFmtId="181" fontId="5" fillId="2" borderId="2" xfId="0" applyNumberFormat="1" applyFont="1" applyFill="1" applyBorder="1" applyAlignment="1">
      <alignment horizontal="center" vertical="center" wrapText="1"/>
    </xf>
    <xf numFmtId="181" fontId="5" fillId="2" borderId="2" xfId="1" applyNumberFormat="1" applyFont="1" applyFill="1" applyBorder="1" applyAlignment="1">
      <alignment horizontal="center" vertical="center" wrapText="1"/>
    </xf>
    <xf numFmtId="181" fontId="5" fillId="2" borderId="2" xfId="7" applyNumberFormat="1" applyFont="1" applyFill="1" applyBorder="1" applyAlignment="1">
      <alignment horizontal="center" vertical="center" wrapText="1"/>
    </xf>
    <xf numFmtId="181" fontId="5" fillId="2" borderId="2" xfId="8" applyNumberFormat="1" applyFont="1" applyFill="1" applyBorder="1" applyAlignment="1">
      <alignment horizontal="center" vertical="center" wrapText="1"/>
    </xf>
    <xf numFmtId="181" fontId="5" fillId="2" borderId="2" xfId="4"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6" fillId="2" borderId="0" xfId="0" applyFont="1" applyFill="1" applyBorder="1" applyAlignment="1">
      <alignment vertical="center" wrapText="1"/>
    </xf>
    <xf numFmtId="0" fontId="5" fillId="2" borderId="0" xfId="3" applyFont="1" applyFill="1" applyBorder="1" applyAlignment="1">
      <alignment vertical="center" wrapText="1"/>
    </xf>
    <xf numFmtId="0" fontId="7" fillId="2" borderId="0" xfId="0" applyFont="1" applyFill="1" applyBorder="1" applyAlignment="1">
      <alignment horizontal="center" vertical="center" wrapText="1"/>
    </xf>
    <xf numFmtId="0" fontId="6" fillId="2" borderId="2" xfId="3" applyFont="1" applyFill="1" applyBorder="1" applyAlignment="1">
      <alignment vertical="center" wrapText="1"/>
    </xf>
    <xf numFmtId="0" fontId="6" fillId="2" borderId="2" xfId="3"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10" fillId="2" borderId="0" xfId="0" applyFont="1" applyFill="1" applyAlignment="1">
      <alignment horizontal="center" vertical="center" wrapText="1"/>
    </xf>
    <xf numFmtId="0" fontId="5" fillId="2" borderId="1" xfId="0" applyFont="1" applyFill="1" applyBorder="1" applyAlignment="1">
      <alignment horizontal="righ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9" fillId="2" borderId="2" xfId="0" applyFont="1" applyFill="1" applyBorder="1" applyAlignment="1">
      <alignment horizontal="center" vertical="center" wrapText="1"/>
    </xf>
  </cellXfs>
  <cellStyles count="11">
    <cellStyle name="常规" xfId="0" builtinId="0"/>
    <cellStyle name="常规 2" xfId="1"/>
    <cellStyle name="常规 2 2" xfId="2"/>
    <cellStyle name="常规 4" xfId="3"/>
    <cellStyle name="常规 5" xfId="4"/>
    <cellStyle name="常规 6" xfId="5"/>
    <cellStyle name="常规 7" xfId="6"/>
    <cellStyle name="常规 8" xfId="7"/>
    <cellStyle name="常规 9" xfId="8"/>
    <cellStyle name="常规_Sheet1" xfId="9"/>
    <cellStyle name="常规_十二五水利经济发展规划表表4"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87</xdr:row>
      <xdr:rowOff>0</xdr:rowOff>
    </xdr:from>
    <xdr:to>
      <xdr:col>6</xdr:col>
      <xdr:colOff>409575</xdr:colOff>
      <xdr:row>87</xdr:row>
      <xdr:rowOff>190500</xdr:rowOff>
    </xdr:to>
    <xdr:sp macro="" textlink="">
      <xdr:nvSpPr>
        <xdr:cNvPr id="1025" name="Text Box 400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26" name="Text Box 400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27" name="Text Box 400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28" name="Text Box 400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29" name="Text Box 400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0" name="Text Box 400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1" name="Text Box 449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2" name="Text Box 449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3" name="Text Box 449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4" name="Text Box 449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5" name="Text Box 449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6" name="Text Box 449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7" name="Text Box 449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8" name="Text Box 450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39" name="Text Box 558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0" name="Text Box 558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1" name="Text Box 558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2" name="Text Box 559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3" name="Text Box 559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4" name="Text Box 559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5" name="Text Box 1177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6" name="Text Box 1177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7" name="Text Box 1177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8" name="Text Box 1177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49" name="Text Box 1177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0" name="Text Box 1177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1" name="Text Box 1178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2" name="Text Box 1178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3" name="Text Box 1178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4" name="Text Box 1178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5" name="Text Box 1178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6" name="Text Box 1178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7" name="Text Box 1178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8" name="Text Box 1178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59" name="Text Box 1178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0" name="Text Box 1178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1" name="Text Box 1179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2" name="Text Box 1179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3" name="Text Box 1179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4" name="Text Box 1179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5" name="Text Box 1718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6" name="Text Box 1718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7" name="Text Box 1718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8" name="Text Box 1718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69" name="Text Box 1719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0" name="Text Box 1719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1" name="Text Box 1719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2" name="Text Box 1719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3" name="Text Box 1719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4" name="Text Box 1719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5" name="Text Box 1719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6" name="Text Box 1719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7" name="Text Box 1719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8" name="Text Box 1719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79" name="Text Box 1720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0" name="Text Box 1720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1" name="Text Box 1720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2" name="Text Box 1720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3" name="Text Box 1720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4" name="Text Box 1720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5" name="Text Box 1720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6" name="Text Box 1720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7" name="Text Box 1720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8" name="Text Box 1720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89" name="Text Box 1721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0" name="Text Box 17233"/>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1" name="Text Box 17234"/>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2" name="Text Box 17235"/>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3" name="Text Box 17236"/>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4" name="Text Box 17237"/>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5" name="Text Box 17238"/>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6" name="Text Box 17239"/>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7" name="Text Box 17240"/>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8" name="Text Box 17241"/>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099" name="Text Box 17242"/>
        <xdr:cNvSpPr>
          <a:spLocks/>
        </xdr:cNvSpPr>
      </xdr:nvSpPr>
      <xdr:spPr bwMode="auto">
        <a:xfrm>
          <a:off x="5743575" y="56702325"/>
          <a:ext cx="809625" cy="190500"/>
        </a:xfrm>
        <a:prstGeom prst="rect">
          <a:avLst/>
        </a:prstGeom>
        <a:noFill/>
        <a:ln w="9525">
          <a:noFill/>
          <a:miter lim="800000"/>
          <a:headEnd/>
          <a:tailEnd/>
        </a:ln>
      </xdr:spPr>
    </xdr:sp>
    <xdr:clientData/>
  </xdr:twoCellAnchor>
  <xdr:twoCellAnchor editAs="oneCell">
    <xdr:from>
      <xdr:col>5</xdr:col>
      <xdr:colOff>152400</xdr:colOff>
      <xdr:row>87</xdr:row>
      <xdr:rowOff>0</xdr:rowOff>
    </xdr:from>
    <xdr:to>
      <xdr:col>6</xdr:col>
      <xdr:colOff>409575</xdr:colOff>
      <xdr:row>87</xdr:row>
      <xdr:rowOff>190500</xdr:rowOff>
    </xdr:to>
    <xdr:sp macro="" textlink="">
      <xdr:nvSpPr>
        <xdr:cNvPr id="1100" name="Text Box 17243"/>
        <xdr:cNvSpPr>
          <a:spLocks/>
        </xdr:cNvSpPr>
      </xdr:nvSpPr>
      <xdr:spPr bwMode="auto">
        <a:xfrm>
          <a:off x="5743575" y="56702325"/>
          <a:ext cx="809625" cy="1905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152400</xdr:colOff>
      <xdr:row>130</xdr:row>
      <xdr:rowOff>0</xdr:rowOff>
    </xdr:from>
    <xdr:to>
      <xdr:col>6</xdr:col>
      <xdr:colOff>304800</xdr:colOff>
      <xdr:row>130</xdr:row>
      <xdr:rowOff>190500</xdr:rowOff>
    </xdr:to>
    <xdr:sp macro="" textlink="">
      <xdr:nvSpPr>
        <xdr:cNvPr id="2049" name="Text Box 400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0" name="Text Box 400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1" name="Text Box 400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2" name="Text Box 400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3" name="Text Box 400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4" name="Text Box 400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5" name="Text Box 449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6" name="Text Box 449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7" name="Text Box 449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8" name="Text Box 449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59" name="Text Box 449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0" name="Text Box 449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1" name="Text Box 449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2" name="Text Box 450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3" name="Text Box 558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4" name="Text Box 558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5" name="Text Box 558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6" name="Text Box 559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7" name="Text Box 559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8" name="Text Box 559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69" name="Text Box 1177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0" name="Text Box 1177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1" name="Text Box 1177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2" name="Text Box 1177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3" name="Text Box 1177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4" name="Text Box 1177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5" name="Text Box 1178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6" name="Text Box 1178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7" name="Text Box 1178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8" name="Text Box 1178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79" name="Text Box 1178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0" name="Text Box 1178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1" name="Text Box 1178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2" name="Text Box 1178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3" name="Text Box 1178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4" name="Text Box 1178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5" name="Text Box 1179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6" name="Text Box 1179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7" name="Text Box 1179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8" name="Text Box 1179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89" name="Text Box 1718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0" name="Text Box 1718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1" name="Text Box 1718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2" name="Text Box 1718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3" name="Text Box 1719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4" name="Text Box 1719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5" name="Text Box 1719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6" name="Text Box 1719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7" name="Text Box 1719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8" name="Text Box 1719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099" name="Text Box 1719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0" name="Text Box 1719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1" name="Text Box 1719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2" name="Text Box 1719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3" name="Text Box 1720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4" name="Text Box 1720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5" name="Text Box 1720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6" name="Text Box 1720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7" name="Text Box 1720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8" name="Text Box 1720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09" name="Text Box 1720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0" name="Text Box 1720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1" name="Text Box 1720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2" name="Text Box 1720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3" name="Text Box 1721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4" name="Text Box 17233"/>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5" name="Text Box 17234"/>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6" name="Text Box 17235"/>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7" name="Text Box 17236"/>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8" name="Text Box 17237"/>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19" name="Text Box 17238"/>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20" name="Text Box 17239"/>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21" name="Text Box 17240"/>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22" name="Text Box 17241"/>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23" name="Text Box 17242"/>
        <xdr:cNvSpPr>
          <a:spLocks/>
        </xdr:cNvSpPr>
      </xdr:nvSpPr>
      <xdr:spPr bwMode="auto">
        <a:xfrm>
          <a:off x="5800725" y="67494150"/>
          <a:ext cx="809625" cy="190500"/>
        </a:xfrm>
        <a:prstGeom prst="rect">
          <a:avLst/>
        </a:prstGeom>
        <a:noFill/>
        <a:ln w="9525">
          <a:noFill/>
          <a:miter lim="800000"/>
          <a:headEnd/>
          <a:tailEnd/>
        </a:ln>
      </xdr:spPr>
    </xdr:sp>
    <xdr:clientData/>
  </xdr:twoCellAnchor>
  <xdr:twoCellAnchor editAs="oneCell">
    <xdr:from>
      <xdr:col>5</xdr:col>
      <xdr:colOff>152400</xdr:colOff>
      <xdr:row>130</xdr:row>
      <xdr:rowOff>0</xdr:rowOff>
    </xdr:from>
    <xdr:to>
      <xdr:col>6</xdr:col>
      <xdr:colOff>304800</xdr:colOff>
      <xdr:row>130</xdr:row>
      <xdr:rowOff>190500</xdr:rowOff>
    </xdr:to>
    <xdr:sp macro="" textlink="">
      <xdr:nvSpPr>
        <xdr:cNvPr id="2124" name="Text Box 17243"/>
        <xdr:cNvSpPr>
          <a:spLocks/>
        </xdr:cNvSpPr>
      </xdr:nvSpPr>
      <xdr:spPr bwMode="auto">
        <a:xfrm>
          <a:off x="5800725" y="67494150"/>
          <a:ext cx="80962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152400</xdr:colOff>
      <xdr:row>226</xdr:row>
      <xdr:rowOff>0</xdr:rowOff>
    </xdr:from>
    <xdr:to>
      <xdr:col>6</xdr:col>
      <xdr:colOff>342900</xdr:colOff>
      <xdr:row>226</xdr:row>
      <xdr:rowOff>190500</xdr:rowOff>
    </xdr:to>
    <xdr:sp macro="" textlink="">
      <xdr:nvSpPr>
        <xdr:cNvPr id="3073" name="Text Box 400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4" name="Text Box 400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5" name="Text Box 400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6" name="Text Box 400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7" name="Text Box 400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8" name="Text Box 400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79" name="Text Box 449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0" name="Text Box 449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1" name="Text Box 449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2" name="Text Box 449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3" name="Text Box 449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4" name="Text Box 449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5" name="Text Box 449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6" name="Text Box 450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7" name="Text Box 558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8" name="Text Box 558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89" name="Text Box 558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0" name="Text Box 559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1" name="Text Box 559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2" name="Text Box 559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3" name="Text Box 1177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4" name="Text Box 1177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5" name="Text Box 1177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6" name="Text Box 1177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7" name="Text Box 1177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8" name="Text Box 1177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099" name="Text Box 1178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0" name="Text Box 1178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1" name="Text Box 1178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2" name="Text Box 1178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3" name="Text Box 1178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4" name="Text Box 1178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5" name="Text Box 1178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6" name="Text Box 1178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7" name="Text Box 1178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8" name="Text Box 1178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09" name="Text Box 1179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0" name="Text Box 1179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1" name="Text Box 1179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2" name="Text Box 1179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3" name="Text Box 1718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4" name="Text Box 1718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5" name="Text Box 1718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6" name="Text Box 1718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7" name="Text Box 1719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8" name="Text Box 1719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19" name="Text Box 1719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0" name="Text Box 1719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1" name="Text Box 1719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2" name="Text Box 1719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3" name="Text Box 1719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4" name="Text Box 1719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5" name="Text Box 1719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6" name="Text Box 1719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7" name="Text Box 1720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8" name="Text Box 1720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29" name="Text Box 1720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0" name="Text Box 1720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1" name="Text Box 1720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2" name="Text Box 1720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3" name="Text Box 1720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4" name="Text Box 1720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5" name="Text Box 1720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6" name="Text Box 1720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7" name="Text Box 1721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8" name="Text Box 17233"/>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39" name="Text Box 17234"/>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0" name="Text Box 17235"/>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1" name="Text Box 17236"/>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2" name="Text Box 17237"/>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3" name="Text Box 17238"/>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4" name="Text Box 17239"/>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5" name="Text Box 17240"/>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6" name="Text Box 17241"/>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7" name="Text Box 17242"/>
        <xdr:cNvSpPr>
          <a:spLocks/>
        </xdr:cNvSpPr>
      </xdr:nvSpPr>
      <xdr:spPr bwMode="auto">
        <a:xfrm>
          <a:off x="6200775" y="131654550"/>
          <a:ext cx="809625" cy="190500"/>
        </a:xfrm>
        <a:prstGeom prst="rect">
          <a:avLst/>
        </a:prstGeom>
        <a:noFill/>
        <a:ln w="9525">
          <a:noFill/>
          <a:miter lim="800000"/>
          <a:headEnd/>
          <a:tailEnd/>
        </a:ln>
      </xdr:spPr>
    </xdr:sp>
    <xdr:clientData/>
  </xdr:twoCellAnchor>
  <xdr:twoCellAnchor editAs="oneCell">
    <xdr:from>
      <xdr:col>5</xdr:col>
      <xdr:colOff>152400</xdr:colOff>
      <xdr:row>226</xdr:row>
      <xdr:rowOff>0</xdr:rowOff>
    </xdr:from>
    <xdr:to>
      <xdr:col>6</xdr:col>
      <xdr:colOff>342900</xdr:colOff>
      <xdr:row>226</xdr:row>
      <xdr:rowOff>190500</xdr:rowOff>
    </xdr:to>
    <xdr:sp macro="" textlink="">
      <xdr:nvSpPr>
        <xdr:cNvPr id="3148" name="Text Box 17243"/>
        <xdr:cNvSpPr>
          <a:spLocks/>
        </xdr:cNvSpPr>
      </xdr:nvSpPr>
      <xdr:spPr bwMode="auto">
        <a:xfrm>
          <a:off x="6200775" y="131654550"/>
          <a:ext cx="809625" cy="1905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121"/>
  <sheetViews>
    <sheetView workbookViewId="0">
      <pane ySplit="2" topLeftCell="A57" activePane="bottomLeft" state="frozen"/>
      <selection pane="bottomLeft" activeCell="J59" sqref="J59"/>
    </sheetView>
  </sheetViews>
  <sheetFormatPr defaultRowHeight="11.25"/>
  <cols>
    <col min="1" max="1" width="4.125" style="9" customWidth="1"/>
    <col min="2" max="2" width="20.75" style="9" customWidth="1"/>
    <col min="3" max="3" width="6.125" style="9" customWidth="1"/>
    <col min="4" max="4" width="11.5" style="9" customWidth="1"/>
    <col min="5" max="5" width="30.875" style="43" customWidth="1"/>
    <col min="6" max="6" width="7.25" style="9" customWidth="1"/>
    <col min="7" max="7" width="12" style="9" customWidth="1"/>
    <col min="8" max="8" width="11.875" style="9" customWidth="1"/>
    <col min="9" max="9" width="9.625" style="9" customWidth="1"/>
    <col min="10" max="10" width="18.75" style="9" customWidth="1"/>
    <col min="11" max="16384" width="9" style="60"/>
  </cols>
  <sheetData>
    <row r="1" spans="1:10" ht="23.25" customHeight="1">
      <c r="A1" s="68" t="s">
        <v>648</v>
      </c>
      <c r="B1" s="68"/>
      <c r="C1" s="68"/>
      <c r="D1" s="68"/>
      <c r="E1" s="68"/>
      <c r="F1" s="68"/>
      <c r="G1" s="68"/>
      <c r="H1" s="68"/>
      <c r="I1" s="68"/>
      <c r="J1" s="68"/>
    </row>
    <row r="2" spans="1:10" ht="12" customHeight="1">
      <c r="B2" s="11"/>
      <c r="C2" s="11"/>
      <c r="D2" s="11"/>
      <c r="E2" s="10"/>
      <c r="H2" s="11"/>
      <c r="I2" s="69" t="s">
        <v>649</v>
      </c>
      <c r="J2" s="69"/>
    </row>
    <row r="3" spans="1:10" s="61" customFormat="1" ht="30" customHeight="1">
      <c r="A3" s="12" t="s">
        <v>650</v>
      </c>
      <c r="B3" s="12" t="s">
        <v>651</v>
      </c>
      <c r="C3" s="12" t="s">
        <v>585</v>
      </c>
      <c r="D3" s="12" t="s">
        <v>653</v>
      </c>
      <c r="E3" s="49" t="s">
        <v>654</v>
      </c>
      <c r="F3" s="12" t="s">
        <v>655</v>
      </c>
      <c r="G3" s="12" t="s">
        <v>656</v>
      </c>
      <c r="H3" s="12" t="s">
        <v>657</v>
      </c>
      <c r="I3" s="12" t="s">
        <v>658</v>
      </c>
      <c r="J3" s="12" t="s">
        <v>659</v>
      </c>
    </row>
    <row r="4" spans="1:10" s="61" customFormat="1" ht="19.5" customHeight="1">
      <c r="A4" s="66" t="s">
        <v>660</v>
      </c>
      <c r="B4" s="67"/>
      <c r="C4" s="66"/>
      <c r="D4" s="66"/>
      <c r="E4" s="49"/>
      <c r="F4" s="12"/>
      <c r="G4" s="51">
        <f>G5+G60+G97+G109</f>
        <v>2608980</v>
      </c>
      <c r="H4" s="51">
        <f>H5+H60+H97+H109</f>
        <v>2392500</v>
      </c>
      <c r="I4" s="14"/>
      <c r="J4" s="12"/>
    </row>
    <row r="5" spans="1:10" s="61" customFormat="1" ht="19.5" customHeight="1">
      <c r="A5" s="66" t="s">
        <v>661</v>
      </c>
      <c r="B5" s="67"/>
      <c r="C5" s="66"/>
      <c r="D5" s="66"/>
      <c r="E5" s="49"/>
      <c r="F5" s="12"/>
      <c r="G5" s="51">
        <f>G6+G20+G25+G30+G55+G58</f>
        <v>1344108</v>
      </c>
      <c r="H5" s="51">
        <f>H6+H20+H25+H30+H55+H58</f>
        <v>1264328</v>
      </c>
      <c r="I5" s="16"/>
      <c r="J5" s="12"/>
    </row>
    <row r="6" spans="1:10" s="61" customFormat="1" ht="19.5" customHeight="1">
      <c r="A6" s="66" t="s">
        <v>662</v>
      </c>
      <c r="B6" s="67"/>
      <c r="C6" s="66"/>
      <c r="D6" s="66"/>
      <c r="E6" s="49"/>
      <c r="F6" s="12"/>
      <c r="G6" s="51">
        <f>SUM(G7:G19)</f>
        <v>134633</v>
      </c>
      <c r="H6" s="51">
        <f>SUM(H7:H19)</f>
        <v>124853</v>
      </c>
      <c r="I6" s="16"/>
      <c r="J6" s="12"/>
    </row>
    <row r="7" spans="1:10" s="61" customFormat="1" ht="54.75" customHeight="1">
      <c r="A7" s="44">
        <v>1</v>
      </c>
      <c r="B7" s="44" t="s">
        <v>663</v>
      </c>
      <c r="C7" s="44" t="s">
        <v>664</v>
      </c>
      <c r="D7" s="44" t="s">
        <v>665</v>
      </c>
      <c r="E7" s="45" t="s">
        <v>666</v>
      </c>
      <c r="F7" s="44" t="s">
        <v>667</v>
      </c>
      <c r="G7" s="53">
        <v>19780</v>
      </c>
      <c r="H7" s="53">
        <v>10000</v>
      </c>
      <c r="I7" s="44" t="s">
        <v>668</v>
      </c>
      <c r="J7" s="44" t="s">
        <v>669</v>
      </c>
    </row>
    <row r="8" spans="1:10" s="61" customFormat="1" ht="54.75" customHeight="1">
      <c r="A8" s="44">
        <v>2</v>
      </c>
      <c r="B8" s="44" t="s">
        <v>670</v>
      </c>
      <c r="C8" s="44" t="s">
        <v>671</v>
      </c>
      <c r="D8" s="44" t="s">
        <v>672</v>
      </c>
      <c r="E8" s="45" t="s">
        <v>673</v>
      </c>
      <c r="F8" s="44" t="s">
        <v>674</v>
      </c>
      <c r="G8" s="53">
        <v>34000</v>
      </c>
      <c r="H8" s="53">
        <f>G8</f>
        <v>34000</v>
      </c>
      <c r="I8" s="44" t="s">
        <v>675</v>
      </c>
      <c r="J8" s="44" t="s">
        <v>600</v>
      </c>
    </row>
    <row r="9" spans="1:10" s="61" customFormat="1" ht="64.5" customHeight="1">
      <c r="A9" s="44">
        <v>3</v>
      </c>
      <c r="B9" s="44" t="s">
        <v>469</v>
      </c>
      <c r="C9" s="44" t="s">
        <v>671</v>
      </c>
      <c r="D9" s="44" t="s">
        <v>597</v>
      </c>
      <c r="E9" s="46" t="s">
        <v>677</v>
      </c>
      <c r="F9" s="44" t="s">
        <v>674</v>
      </c>
      <c r="G9" s="53">
        <v>14000</v>
      </c>
      <c r="H9" s="53">
        <v>14000</v>
      </c>
      <c r="I9" s="44" t="s">
        <v>675</v>
      </c>
      <c r="J9" s="44" t="s">
        <v>678</v>
      </c>
    </row>
    <row r="10" spans="1:10" s="61" customFormat="1" ht="54.75" customHeight="1">
      <c r="A10" s="44">
        <v>4</v>
      </c>
      <c r="B10" s="44" t="s">
        <v>470</v>
      </c>
      <c r="C10" s="44" t="s">
        <v>671</v>
      </c>
      <c r="D10" s="44" t="s">
        <v>680</v>
      </c>
      <c r="E10" s="45" t="s">
        <v>681</v>
      </c>
      <c r="F10" s="44" t="s">
        <v>674</v>
      </c>
      <c r="G10" s="53">
        <v>25650</v>
      </c>
      <c r="H10" s="53">
        <f>G10</f>
        <v>25650</v>
      </c>
      <c r="I10" s="44" t="s">
        <v>675</v>
      </c>
      <c r="J10" s="44" t="s">
        <v>678</v>
      </c>
    </row>
    <row r="11" spans="1:10" s="61" customFormat="1" ht="54.75" customHeight="1">
      <c r="A11" s="44">
        <v>5</v>
      </c>
      <c r="B11" s="44" t="s">
        <v>471</v>
      </c>
      <c r="C11" s="44" t="s">
        <v>671</v>
      </c>
      <c r="D11" s="44" t="s">
        <v>598</v>
      </c>
      <c r="E11" s="46" t="s">
        <v>682</v>
      </c>
      <c r="F11" s="44" t="s">
        <v>674</v>
      </c>
      <c r="G11" s="53">
        <v>3456</v>
      </c>
      <c r="H11" s="53">
        <v>3456</v>
      </c>
      <c r="I11" s="44" t="s">
        <v>675</v>
      </c>
      <c r="J11" s="44" t="s">
        <v>683</v>
      </c>
    </row>
    <row r="12" spans="1:10" s="61" customFormat="1" ht="54.75" customHeight="1">
      <c r="A12" s="44">
        <v>6</v>
      </c>
      <c r="B12" s="44" t="s">
        <v>181</v>
      </c>
      <c r="C12" s="44" t="s">
        <v>671</v>
      </c>
      <c r="D12" s="44" t="s">
        <v>182</v>
      </c>
      <c r="E12" s="46" t="s">
        <v>684</v>
      </c>
      <c r="F12" s="44">
        <v>2016</v>
      </c>
      <c r="G12" s="53">
        <v>3582</v>
      </c>
      <c r="H12" s="53">
        <v>3582</v>
      </c>
      <c r="I12" s="44" t="s">
        <v>685</v>
      </c>
      <c r="J12" s="44" t="s">
        <v>678</v>
      </c>
    </row>
    <row r="13" spans="1:10" s="61" customFormat="1" ht="54.75" customHeight="1">
      <c r="A13" s="44">
        <v>7</v>
      </c>
      <c r="B13" s="36" t="s">
        <v>686</v>
      </c>
      <c r="C13" s="44" t="s">
        <v>687</v>
      </c>
      <c r="D13" s="47" t="s">
        <v>688</v>
      </c>
      <c r="E13" s="46" t="s">
        <v>689</v>
      </c>
      <c r="F13" s="47" t="s">
        <v>674</v>
      </c>
      <c r="G13" s="53">
        <v>4000</v>
      </c>
      <c r="H13" s="53">
        <f>G13</f>
        <v>4000</v>
      </c>
      <c r="I13" s="44" t="s">
        <v>675</v>
      </c>
      <c r="J13" s="44" t="s">
        <v>678</v>
      </c>
    </row>
    <row r="14" spans="1:10" s="61" customFormat="1" ht="54.75" customHeight="1">
      <c r="A14" s="44">
        <v>8</v>
      </c>
      <c r="B14" s="44" t="s">
        <v>690</v>
      </c>
      <c r="C14" s="44" t="s">
        <v>671</v>
      </c>
      <c r="D14" s="44" t="s">
        <v>691</v>
      </c>
      <c r="E14" s="46" t="s">
        <v>692</v>
      </c>
      <c r="F14" s="44" t="s">
        <v>693</v>
      </c>
      <c r="G14" s="53">
        <v>6290</v>
      </c>
      <c r="H14" s="53">
        <f>G14</f>
        <v>6290</v>
      </c>
      <c r="I14" s="44" t="s">
        <v>675</v>
      </c>
      <c r="J14" s="44" t="s">
        <v>678</v>
      </c>
    </row>
    <row r="15" spans="1:10" s="61" customFormat="1" ht="54.75" customHeight="1">
      <c r="A15" s="44">
        <v>9</v>
      </c>
      <c r="B15" s="44" t="s">
        <v>694</v>
      </c>
      <c r="C15" s="44" t="s">
        <v>695</v>
      </c>
      <c r="D15" s="44" t="s">
        <v>696</v>
      </c>
      <c r="E15" s="46" t="s">
        <v>697</v>
      </c>
      <c r="F15" s="44">
        <v>2016</v>
      </c>
      <c r="G15" s="53">
        <v>2625</v>
      </c>
      <c r="H15" s="53">
        <v>2625</v>
      </c>
      <c r="I15" s="44" t="s">
        <v>675</v>
      </c>
      <c r="J15" s="44" t="s">
        <v>678</v>
      </c>
    </row>
    <row r="16" spans="1:10" s="61" customFormat="1" ht="54.75" customHeight="1">
      <c r="A16" s="44">
        <v>10</v>
      </c>
      <c r="B16" s="44" t="s">
        <v>698</v>
      </c>
      <c r="C16" s="44" t="s">
        <v>671</v>
      </c>
      <c r="D16" s="44" t="s">
        <v>599</v>
      </c>
      <c r="E16" s="46" t="s">
        <v>699</v>
      </c>
      <c r="F16" s="44">
        <v>2016</v>
      </c>
      <c r="G16" s="53">
        <v>4350</v>
      </c>
      <c r="H16" s="53">
        <v>4350</v>
      </c>
      <c r="I16" s="44" t="s">
        <v>675</v>
      </c>
      <c r="J16" s="44" t="s">
        <v>678</v>
      </c>
    </row>
    <row r="17" spans="1:10" s="61" customFormat="1" ht="54.75" customHeight="1">
      <c r="A17" s="44">
        <v>11</v>
      </c>
      <c r="B17" s="44" t="s">
        <v>700</v>
      </c>
      <c r="C17" s="44" t="s">
        <v>671</v>
      </c>
      <c r="D17" s="44" t="s">
        <v>691</v>
      </c>
      <c r="E17" s="46" t="s">
        <v>701</v>
      </c>
      <c r="F17" s="47">
        <v>2016</v>
      </c>
      <c r="G17" s="53">
        <v>3000</v>
      </c>
      <c r="H17" s="53">
        <f>G17</f>
        <v>3000</v>
      </c>
      <c r="I17" s="44" t="s">
        <v>675</v>
      </c>
      <c r="J17" s="44" t="s">
        <v>678</v>
      </c>
    </row>
    <row r="18" spans="1:10" s="61" customFormat="1" ht="45" customHeight="1">
      <c r="A18" s="44">
        <v>12</v>
      </c>
      <c r="B18" s="44" t="s">
        <v>702</v>
      </c>
      <c r="C18" s="44" t="s">
        <v>687</v>
      </c>
      <c r="D18" s="47" t="s">
        <v>672</v>
      </c>
      <c r="E18" s="46" t="s">
        <v>703</v>
      </c>
      <c r="F18" s="47">
        <v>2016</v>
      </c>
      <c r="G18" s="53">
        <v>4200</v>
      </c>
      <c r="H18" s="53">
        <v>4200</v>
      </c>
      <c r="I18" s="44" t="s">
        <v>675</v>
      </c>
      <c r="J18" s="44" t="s">
        <v>600</v>
      </c>
    </row>
    <row r="19" spans="1:10" ht="45.75" customHeight="1">
      <c r="A19" s="44">
        <v>13</v>
      </c>
      <c r="B19" s="16" t="s">
        <v>704</v>
      </c>
      <c r="C19" s="16" t="s">
        <v>687</v>
      </c>
      <c r="D19" s="16" t="s">
        <v>672</v>
      </c>
      <c r="E19" s="17" t="s">
        <v>705</v>
      </c>
      <c r="F19" s="16">
        <v>2016</v>
      </c>
      <c r="G19" s="54">
        <v>9700</v>
      </c>
      <c r="H19" s="54">
        <f>G19</f>
        <v>9700</v>
      </c>
      <c r="I19" s="19" t="s">
        <v>675</v>
      </c>
      <c r="J19" s="16" t="s">
        <v>601</v>
      </c>
    </row>
    <row r="20" spans="1:10" s="61" customFormat="1" ht="21.75" customHeight="1">
      <c r="A20" s="70" t="s">
        <v>706</v>
      </c>
      <c r="B20" s="71"/>
      <c r="C20" s="12"/>
      <c r="D20" s="12"/>
      <c r="E20" s="49"/>
      <c r="F20" s="12"/>
      <c r="G20" s="51">
        <f>SUM(G21:G24)</f>
        <v>20860</v>
      </c>
      <c r="H20" s="51">
        <f>SUM(H21:H24)</f>
        <v>20860</v>
      </c>
      <c r="I20" s="16"/>
      <c r="J20" s="12"/>
    </row>
    <row r="21" spans="1:10" s="59" customFormat="1" ht="52.5" customHeight="1">
      <c r="A21" s="16">
        <v>1</v>
      </c>
      <c r="B21" s="16" t="s">
        <v>707</v>
      </c>
      <c r="C21" s="16" t="s">
        <v>671</v>
      </c>
      <c r="D21" s="16" t="s">
        <v>708</v>
      </c>
      <c r="E21" s="17" t="s">
        <v>709</v>
      </c>
      <c r="F21" s="16" t="s">
        <v>674</v>
      </c>
      <c r="G21" s="54">
        <v>5105</v>
      </c>
      <c r="H21" s="54">
        <v>5105</v>
      </c>
      <c r="I21" s="16" t="s">
        <v>710</v>
      </c>
      <c r="J21" s="16" t="s">
        <v>711</v>
      </c>
    </row>
    <row r="22" spans="1:10" s="59" customFormat="1" ht="52.5" customHeight="1">
      <c r="A22" s="16">
        <v>2</v>
      </c>
      <c r="B22" s="16" t="s">
        <v>712</v>
      </c>
      <c r="C22" s="16" t="s">
        <v>687</v>
      </c>
      <c r="D22" s="16" t="s">
        <v>713</v>
      </c>
      <c r="E22" s="22" t="s">
        <v>714</v>
      </c>
      <c r="F22" s="16">
        <v>2016</v>
      </c>
      <c r="G22" s="54">
        <v>4000</v>
      </c>
      <c r="H22" s="54">
        <f>G22</f>
        <v>4000</v>
      </c>
      <c r="I22" s="16" t="s">
        <v>715</v>
      </c>
      <c r="J22" s="16" t="s">
        <v>711</v>
      </c>
    </row>
    <row r="23" spans="1:10" s="59" customFormat="1" ht="52.5" customHeight="1">
      <c r="A23" s="16">
        <v>3</v>
      </c>
      <c r="B23" s="16" t="s">
        <v>716</v>
      </c>
      <c r="C23" s="16" t="s">
        <v>664</v>
      </c>
      <c r="D23" s="16" t="s">
        <v>713</v>
      </c>
      <c r="E23" s="17" t="s">
        <v>717</v>
      </c>
      <c r="F23" s="16" t="s">
        <v>718</v>
      </c>
      <c r="G23" s="54">
        <v>7500</v>
      </c>
      <c r="H23" s="54">
        <f>G23</f>
        <v>7500</v>
      </c>
      <c r="I23" s="16" t="s">
        <v>719</v>
      </c>
      <c r="J23" s="16" t="s">
        <v>720</v>
      </c>
    </row>
    <row r="24" spans="1:10" ht="52.5" customHeight="1">
      <c r="A24" s="16">
        <v>4</v>
      </c>
      <c r="B24" s="19" t="s">
        <v>721</v>
      </c>
      <c r="C24" s="19" t="s">
        <v>722</v>
      </c>
      <c r="D24" s="19" t="s">
        <v>691</v>
      </c>
      <c r="E24" s="18" t="s">
        <v>723</v>
      </c>
      <c r="F24" s="19">
        <v>2016</v>
      </c>
      <c r="G24" s="55">
        <v>4255</v>
      </c>
      <c r="H24" s="55">
        <f>G24</f>
        <v>4255</v>
      </c>
      <c r="I24" s="19" t="s">
        <v>675</v>
      </c>
      <c r="J24" s="16" t="s">
        <v>724</v>
      </c>
    </row>
    <row r="25" spans="1:10" s="61" customFormat="1" ht="16.5" customHeight="1">
      <c r="A25" s="66" t="s">
        <v>725</v>
      </c>
      <c r="B25" s="67"/>
      <c r="C25" s="66"/>
      <c r="D25" s="66"/>
      <c r="E25" s="49"/>
      <c r="F25" s="12"/>
      <c r="G25" s="51">
        <f>SUM(G26:G29)</f>
        <v>119000</v>
      </c>
      <c r="H25" s="51">
        <f>SUM(H26:H29)</f>
        <v>119000</v>
      </c>
      <c r="I25" s="16"/>
      <c r="J25" s="12"/>
    </row>
    <row r="26" spans="1:10" ht="58.5" customHeight="1">
      <c r="A26" s="16">
        <v>1</v>
      </c>
      <c r="B26" s="19" t="s">
        <v>726</v>
      </c>
      <c r="C26" s="19" t="s">
        <v>687</v>
      </c>
      <c r="D26" s="16" t="s">
        <v>727</v>
      </c>
      <c r="E26" s="18" t="s">
        <v>728</v>
      </c>
      <c r="F26" s="16" t="s">
        <v>718</v>
      </c>
      <c r="G26" s="54">
        <v>50000</v>
      </c>
      <c r="H26" s="55">
        <f>G26</f>
        <v>50000</v>
      </c>
      <c r="I26" s="19" t="s">
        <v>729</v>
      </c>
      <c r="J26" s="19" t="s">
        <v>324</v>
      </c>
    </row>
    <row r="27" spans="1:10" ht="58.5" customHeight="1">
      <c r="A27" s="16">
        <v>2</v>
      </c>
      <c r="B27" s="19" t="s">
        <v>607</v>
      </c>
      <c r="C27" s="19" t="s">
        <v>664</v>
      </c>
      <c r="D27" s="16" t="s">
        <v>730</v>
      </c>
      <c r="E27" s="18" t="s">
        <v>731</v>
      </c>
      <c r="F27" s="16" t="s">
        <v>732</v>
      </c>
      <c r="G27" s="54">
        <v>47000</v>
      </c>
      <c r="H27" s="55">
        <f>G27</f>
        <v>47000</v>
      </c>
      <c r="I27" s="19" t="s">
        <v>729</v>
      </c>
      <c r="J27" s="19" t="s">
        <v>324</v>
      </c>
    </row>
    <row r="28" spans="1:10" ht="58.5" customHeight="1">
      <c r="A28" s="16">
        <v>3</v>
      </c>
      <c r="B28" s="19" t="s">
        <v>608</v>
      </c>
      <c r="C28" s="19" t="s">
        <v>664</v>
      </c>
      <c r="D28" s="16" t="s">
        <v>691</v>
      </c>
      <c r="E28" s="18" t="s">
        <v>734</v>
      </c>
      <c r="F28" s="19">
        <v>2016</v>
      </c>
      <c r="G28" s="55">
        <v>12000</v>
      </c>
      <c r="H28" s="55">
        <f>G28</f>
        <v>12000</v>
      </c>
      <c r="I28" s="19" t="s">
        <v>675</v>
      </c>
      <c r="J28" s="16" t="s">
        <v>564</v>
      </c>
    </row>
    <row r="29" spans="1:10" ht="58.5" customHeight="1">
      <c r="A29" s="16">
        <v>4</v>
      </c>
      <c r="B29" s="19" t="s">
        <v>609</v>
      </c>
      <c r="C29" s="19" t="s">
        <v>671</v>
      </c>
      <c r="D29" s="16" t="s">
        <v>736</v>
      </c>
      <c r="E29" s="18" t="s">
        <v>737</v>
      </c>
      <c r="F29" s="19" t="s">
        <v>718</v>
      </c>
      <c r="G29" s="55">
        <v>10000</v>
      </c>
      <c r="H29" s="55">
        <f>G29</f>
        <v>10000</v>
      </c>
      <c r="I29" s="19" t="s">
        <v>675</v>
      </c>
      <c r="J29" s="16" t="s">
        <v>565</v>
      </c>
    </row>
    <row r="30" spans="1:10" ht="16.5" customHeight="1">
      <c r="A30" s="66" t="s">
        <v>738</v>
      </c>
      <c r="B30" s="67"/>
      <c r="C30" s="12"/>
      <c r="D30" s="12"/>
      <c r="E30" s="17"/>
      <c r="F30" s="16"/>
      <c r="G30" s="51">
        <f>SUM(G31:G54)</f>
        <v>1033700</v>
      </c>
      <c r="H30" s="51">
        <f>SUM(H31:H54)</f>
        <v>963700</v>
      </c>
      <c r="I30" s="55"/>
      <c r="J30" s="16"/>
    </row>
    <row r="31" spans="1:10" s="59" customFormat="1" ht="50.25" customHeight="1">
      <c r="A31" s="16">
        <v>1</v>
      </c>
      <c r="B31" s="16" t="s">
        <v>739</v>
      </c>
      <c r="C31" s="16" t="s">
        <v>664</v>
      </c>
      <c r="D31" s="16" t="s">
        <v>672</v>
      </c>
      <c r="E31" s="17" t="s">
        <v>740</v>
      </c>
      <c r="F31" s="16" t="s">
        <v>741</v>
      </c>
      <c r="G31" s="54">
        <v>80000</v>
      </c>
      <c r="H31" s="54">
        <v>80000</v>
      </c>
      <c r="I31" s="16" t="s">
        <v>742</v>
      </c>
      <c r="J31" s="16" t="s">
        <v>743</v>
      </c>
    </row>
    <row r="32" spans="1:10" s="59" customFormat="1" ht="50.25" customHeight="1">
      <c r="A32" s="16">
        <v>2</v>
      </c>
      <c r="B32" s="16" t="s">
        <v>744</v>
      </c>
      <c r="C32" s="16" t="s">
        <v>687</v>
      </c>
      <c r="D32" s="16" t="s">
        <v>672</v>
      </c>
      <c r="E32" s="17" t="s">
        <v>745</v>
      </c>
      <c r="F32" s="16" t="s">
        <v>674</v>
      </c>
      <c r="G32" s="54">
        <v>30000</v>
      </c>
      <c r="H32" s="54">
        <v>30000</v>
      </c>
      <c r="I32" s="16" t="s">
        <v>668</v>
      </c>
      <c r="J32" s="16" t="s">
        <v>746</v>
      </c>
    </row>
    <row r="33" spans="1:10" ht="50.25" customHeight="1">
      <c r="A33" s="16">
        <v>3</v>
      </c>
      <c r="B33" s="16" t="s">
        <v>747</v>
      </c>
      <c r="C33" s="19" t="s">
        <v>687</v>
      </c>
      <c r="D33" s="16" t="s">
        <v>672</v>
      </c>
      <c r="E33" s="17" t="s">
        <v>748</v>
      </c>
      <c r="F33" s="16" t="s">
        <v>718</v>
      </c>
      <c r="G33" s="54">
        <v>30000</v>
      </c>
      <c r="H33" s="55">
        <f t="shared" ref="H33:H40" si="0">G33</f>
        <v>30000</v>
      </c>
      <c r="I33" s="19" t="s">
        <v>675</v>
      </c>
      <c r="J33" s="16" t="s">
        <v>749</v>
      </c>
    </row>
    <row r="34" spans="1:10" ht="50.25" customHeight="1">
      <c r="A34" s="16">
        <v>4</v>
      </c>
      <c r="B34" s="16" t="s">
        <v>750</v>
      </c>
      <c r="C34" s="16" t="s">
        <v>687</v>
      </c>
      <c r="D34" s="16" t="s">
        <v>672</v>
      </c>
      <c r="E34" s="17" t="s">
        <v>751</v>
      </c>
      <c r="F34" s="16" t="s">
        <v>752</v>
      </c>
      <c r="G34" s="54">
        <v>15000</v>
      </c>
      <c r="H34" s="54">
        <f t="shared" si="0"/>
        <v>15000</v>
      </c>
      <c r="I34" s="19" t="s">
        <v>675</v>
      </c>
      <c r="J34" s="16" t="s">
        <v>743</v>
      </c>
    </row>
    <row r="35" spans="1:10" ht="50.25" customHeight="1">
      <c r="A35" s="16">
        <v>5</v>
      </c>
      <c r="B35" s="16" t="s">
        <v>753</v>
      </c>
      <c r="C35" s="16" t="s">
        <v>664</v>
      </c>
      <c r="D35" s="16" t="s">
        <v>672</v>
      </c>
      <c r="E35" s="17" t="s">
        <v>327</v>
      </c>
      <c r="F35" s="16" t="s">
        <v>752</v>
      </c>
      <c r="G35" s="54">
        <v>60000</v>
      </c>
      <c r="H35" s="54">
        <f t="shared" si="0"/>
        <v>60000</v>
      </c>
      <c r="I35" s="19" t="s">
        <v>675</v>
      </c>
      <c r="J35" s="16" t="s">
        <v>743</v>
      </c>
    </row>
    <row r="36" spans="1:10" ht="63" customHeight="1">
      <c r="A36" s="16">
        <v>6</v>
      </c>
      <c r="B36" s="16" t="s">
        <v>755</v>
      </c>
      <c r="C36" s="16" t="s">
        <v>671</v>
      </c>
      <c r="D36" s="16" t="s">
        <v>672</v>
      </c>
      <c r="E36" s="17" t="s">
        <v>756</v>
      </c>
      <c r="F36" s="16">
        <v>2016</v>
      </c>
      <c r="G36" s="54">
        <v>15000</v>
      </c>
      <c r="H36" s="54">
        <f t="shared" si="0"/>
        <v>15000</v>
      </c>
      <c r="I36" s="19" t="s">
        <v>675</v>
      </c>
      <c r="J36" s="16" t="s">
        <v>757</v>
      </c>
    </row>
    <row r="37" spans="1:10" ht="48" customHeight="1">
      <c r="A37" s="16">
        <v>7</v>
      </c>
      <c r="B37" s="16" t="s">
        <v>613</v>
      </c>
      <c r="C37" s="19" t="s">
        <v>664</v>
      </c>
      <c r="D37" s="16" t="s">
        <v>758</v>
      </c>
      <c r="E37" s="17" t="s">
        <v>759</v>
      </c>
      <c r="F37" s="16" t="s">
        <v>732</v>
      </c>
      <c r="G37" s="54">
        <v>47000</v>
      </c>
      <c r="H37" s="54">
        <f t="shared" si="0"/>
        <v>47000</v>
      </c>
      <c r="I37" s="19" t="s">
        <v>675</v>
      </c>
      <c r="J37" s="16" t="s">
        <v>760</v>
      </c>
    </row>
    <row r="38" spans="1:10" ht="48" customHeight="1">
      <c r="A38" s="16">
        <v>8</v>
      </c>
      <c r="B38" s="16" t="s">
        <v>761</v>
      </c>
      <c r="C38" s="19" t="s">
        <v>664</v>
      </c>
      <c r="D38" s="16" t="s">
        <v>758</v>
      </c>
      <c r="E38" s="17" t="s">
        <v>762</v>
      </c>
      <c r="F38" s="16" t="s">
        <v>732</v>
      </c>
      <c r="G38" s="54">
        <v>68000</v>
      </c>
      <c r="H38" s="54">
        <f t="shared" si="0"/>
        <v>68000</v>
      </c>
      <c r="I38" s="19" t="s">
        <v>675</v>
      </c>
      <c r="J38" s="16" t="s">
        <v>760</v>
      </c>
    </row>
    <row r="39" spans="1:10" ht="48" customHeight="1">
      <c r="A39" s="16">
        <v>9</v>
      </c>
      <c r="B39" s="16" t="s">
        <v>763</v>
      </c>
      <c r="C39" s="19" t="s">
        <v>687</v>
      </c>
      <c r="D39" s="16" t="s">
        <v>758</v>
      </c>
      <c r="E39" s="17" t="s">
        <v>764</v>
      </c>
      <c r="F39" s="16" t="s">
        <v>693</v>
      </c>
      <c r="G39" s="54">
        <v>10000</v>
      </c>
      <c r="H39" s="54">
        <f t="shared" si="0"/>
        <v>10000</v>
      </c>
      <c r="I39" s="19" t="s">
        <v>675</v>
      </c>
      <c r="J39" s="16" t="s">
        <v>760</v>
      </c>
    </row>
    <row r="40" spans="1:10" ht="48" customHeight="1">
      <c r="A40" s="16">
        <v>10</v>
      </c>
      <c r="B40" s="16" t="s">
        <v>765</v>
      </c>
      <c r="C40" s="19" t="s">
        <v>687</v>
      </c>
      <c r="D40" s="16" t="s">
        <v>758</v>
      </c>
      <c r="E40" s="17" t="s">
        <v>766</v>
      </c>
      <c r="F40" s="16" t="s">
        <v>693</v>
      </c>
      <c r="G40" s="54">
        <v>12000</v>
      </c>
      <c r="H40" s="54">
        <f t="shared" si="0"/>
        <v>12000</v>
      </c>
      <c r="I40" s="19" t="s">
        <v>675</v>
      </c>
      <c r="J40" s="16" t="s">
        <v>760</v>
      </c>
    </row>
    <row r="41" spans="1:10" ht="48" customHeight="1">
      <c r="A41" s="16">
        <v>11</v>
      </c>
      <c r="B41" s="16" t="s">
        <v>614</v>
      </c>
      <c r="C41" s="16" t="s">
        <v>687</v>
      </c>
      <c r="D41" s="16" t="s">
        <v>758</v>
      </c>
      <c r="E41" s="17" t="s">
        <v>767</v>
      </c>
      <c r="F41" s="16" t="s">
        <v>674</v>
      </c>
      <c r="G41" s="54">
        <v>4000</v>
      </c>
      <c r="H41" s="54">
        <v>4000</v>
      </c>
      <c r="I41" s="19" t="s">
        <v>675</v>
      </c>
      <c r="J41" s="16" t="s">
        <v>768</v>
      </c>
    </row>
    <row r="42" spans="1:10" ht="48" customHeight="1">
      <c r="A42" s="16">
        <v>12</v>
      </c>
      <c r="B42" s="16" t="s">
        <v>769</v>
      </c>
      <c r="C42" s="16" t="s">
        <v>687</v>
      </c>
      <c r="D42" s="16" t="s">
        <v>672</v>
      </c>
      <c r="E42" s="17" t="s">
        <v>770</v>
      </c>
      <c r="F42" s="16">
        <v>2016</v>
      </c>
      <c r="G42" s="54">
        <v>3000</v>
      </c>
      <c r="H42" s="55">
        <f>G42</f>
        <v>3000</v>
      </c>
      <c r="I42" s="19" t="s">
        <v>675</v>
      </c>
      <c r="J42" s="16" t="s">
        <v>743</v>
      </c>
    </row>
    <row r="43" spans="1:10" ht="67.5" customHeight="1">
      <c r="A43" s="16">
        <v>13</v>
      </c>
      <c r="B43" s="16" t="s">
        <v>771</v>
      </c>
      <c r="C43" s="16" t="s">
        <v>687</v>
      </c>
      <c r="D43" s="16" t="s">
        <v>672</v>
      </c>
      <c r="E43" s="17" t="s">
        <v>325</v>
      </c>
      <c r="F43" s="16">
        <v>2016</v>
      </c>
      <c r="G43" s="54">
        <v>3500</v>
      </c>
      <c r="H43" s="54">
        <f>G43</f>
        <v>3500</v>
      </c>
      <c r="I43" s="19" t="s">
        <v>675</v>
      </c>
      <c r="J43" s="16" t="s">
        <v>743</v>
      </c>
    </row>
    <row r="44" spans="1:10" ht="63.75" customHeight="1">
      <c r="A44" s="16">
        <v>14</v>
      </c>
      <c r="B44" s="16" t="s">
        <v>615</v>
      </c>
      <c r="C44" s="16" t="s">
        <v>687</v>
      </c>
      <c r="D44" s="16" t="s">
        <v>326</v>
      </c>
      <c r="E44" s="17" t="s">
        <v>773</v>
      </c>
      <c r="F44" s="16" t="s">
        <v>718</v>
      </c>
      <c r="G44" s="54">
        <v>11500</v>
      </c>
      <c r="H44" s="54">
        <f>G44</f>
        <v>11500</v>
      </c>
      <c r="I44" s="16" t="s">
        <v>675</v>
      </c>
      <c r="J44" s="16" t="s">
        <v>774</v>
      </c>
    </row>
    <row r="45" spans="1:10" ht="44.25" customHeight="1">
      <c r="A45" s="16">
        <v>15</v>
      </c>
      <c r="B45" s="37" t="s">
        <v>775</v>
      </c>
      <c r="C45" s="16" t="s">
        <v>664</v>
      </c>
      <c r="D45" s="16" t="s">
        <v>691</v>
      </c>
      <c r="E45" s="17" t="s">
        <v>776</v>
      </c>
      <c r="F45" s="16" t="s">
        <v>777</v>
      </c>
      <c r="G45" s="54">
        <v>100000</v>
      </c>
      <c r="H45" s="54">
        <v>30000</v>
      </c>
      <c r="I45" s="19" t="s">
        <v>668</v>
      </c>
      <c r="J45" s="16" t="s">
        <v>778</v>
      </c>
    </row>
    <row r="46" spans="1:10" ht="65.25" customHeight="1">
      <c r="A46" s="16">
        <v>16</v>
      </c>
      <c r="B46" s="16" t="s">
        <v>779</v>
      </c>
      <c r="C46" s="19" t="s">
        <v>687</v>
      </c>
      <c r="D46" s="16" t="s">
        <v>672</v>
      </c>
      <c r="E46" s="17" t="s">
        <v>780</v>
      </c>
      <c r="F46" s="16" t="s">
        <v>693</v>
      </c>
      <c r="G46" s="54">
        <v>15000</v>
      </c>
      <c r="H46" s="55">
        <f t="shared" ref="H46:H51" si="1">G46</f>
        <v>15000</v>
      </c>
      <c r="I46" s="19" t="s">
        <v>675</v>
      </c>
      <c r="J46" s="16" t="s">
        <v>749</v>
      </c>
    </row>
    <row r="47" spans="1:10" ht="63.75" customHeight="1">
      <c r="A47" s="16">
        <v>17</v>
      </c>
      <c r="B47" s="16" t="s">
        <v>781</v>
      </c>
      <c r="C47" s="19" t="s">
        <v>782</v>
      </c>
      <c r="D47" s="16" t="s">
        <v>672</v>
      </c>
      <c r="E47" s="17" t="s">
        <v>783</v>
      </c>
      <c r="F47" s="16" t="s">
        <v>674</v>
      </c>
      <c r="G47" s="54">
        <v>7500</v>
      </c>
      <c r="H47" s="54">
        <f t="shared" si="1"/>
        <v>7500</v>
      </c>
      <c r="I47" s="19" t="s">
        <v>675</v>
      </c>
      <c r="J47" s="16" t="s">
        <v>784</v>
      </c>
    </row>
    <row r="48" spans="1:10" ht="53.25" customHeight="1">
      <c r="A48" s="16">
        <v>18</v>
      </c>
      <c r="B48" s="16" t="s">
        <v>785</v>
      </c>
      <c r="C48" s="19" t="s">
        <v>687</v>
      </c>
      <c r="D48" s="16" t="s">
        <v>672</v>
      </c>
      <c r="E48" s="17" t="s">
        <v>786</v>
      </c>
      <c r="F48" s="16" t="s">
        <v>693</v>
      </c>
      <c r="G48" s="54">
        <v>10000</v>
      </c>
      <c r="H48" s="54">
        <f t="shared" si="1"/>
        <v>10000</v>
      </c>
      <c r="I48" s="19" t="s">
        <v>675</v>
      </c>
      <c r="J48" s="16" t="s">
        <v>787</v>
      </c>
    </row>
    <row r="49" spans="1:10" ht="67.5" customHeight="1">
      <c r="A49" s="16">
        <v>19</v>
      </c>
      <c r="B49" s="16" t="s">
        <v>788</v>
      </c>
      <c r="C49" s="19" t="s">
        <v>687</v>
      </c>
      <c r="D49" s="16" t="s">
        <v>672</v>
      </c>
      <c r="E49" s="17" t="s">
        <v>328</v>
      </c>
      <c r="F49" s="16">
        <v>2016</v>
      </c>
      <c r="G49" s="54">
        <v>7000</v>
      </c>
      <c r="H49" s="55">
        <f t="shared" si="1"/>
        <v>7000</v>
      </c>
      <c r="I49" s="19" t="s">
        <v>675</v>
      </c>
      <c r="J49" s="16" t="s">
        <v>790</v>
      </c>
    </row>
    <row r="50" spans="1:10" ht="56.25" customHeight="1">
      <c r="A50" s="16">
        <v>20</v>
      </c>
      <c r="B50" s="19" t="s">
        <v>791</v>
      </c>
      <c r="C50" s="19" t="s">
        <v>687</v>
      </c>
      <c r="D50" s="19" t="s">
        <v>691</v>
      </c>
      <c r="E50" s="18" t="s">
        <v>792</v>
      </c>
      <c r="F50" s="19" t="s">
        <v>674</v>
      </c>
      <c r="G50" s="55">
        <v>30000</v>
      </c>
      <c r="H50" s="55">
        <f t="shared" si="1"/>
        <v>30000</v>
      </c>
      <c r="I50" s="19" t="s">
        <v>675</v>
      </c>
      <c r="J50" s="19" t="s">
        <v>793</v>
      </c>
    </row>
    <row r="51" spans="1:10" ht="53.25" customHeight="1">
      <c r="A51" s="16">
        <v>21</v>
      </c>
      <c r="B51" s="16" t="s">
        <v>794</v>
      </c>
      <c r="C51" s="19" t="s">
        <v>664</v>
      </c>
      <c r="D51" s="16" t="s">
        <v>672</v>
      </c>
      <c r="E51" s="17" t="s">
        <v>795</v>
      </c>
      <c r="F51" s="16" t="s">
        <v>796</v>
      </c>
      <c r="G51" s="54">
        <v>300000</v>
      </c>
      <c r="H51" s="54">
        <f t="shared" si="1"/>
        <v>300000</v>
      </c>
      <c r="I51" s="19" t="s">
        <v>668</v>
      </c>
      <c r="J51" s="16" t="s">
        <v>797</v>
      </c>
    </row>
    <row r="52" spans="1:10" ht="53.25" customHeight="1">
      <c r="A52" s="16">
        <v>22</v>
      </c>
      <c r="B52" s="16" t="s">
        <v>798</v>
      </c>
      <c r="C52" s="19" t="s">
        <v>664</v>
      </c>
      <c r="D52" s="16" t="s">
        <v>799</v>
      </c>
      <c r="E52" s="17" t="s">
        <v>800</v>
      </c>
      <c r="F52" s="16" t="s">
        <v>752</v>
      </c>
      <c r="G52" s="54">
        <v>66000</v>
      </c>
      <c r="H52" s="54">
        <v>66000</v>
      </c>
      <c r="I52" s="19" t="s">
        <v>668</v>
      </c>
      <c r="J52" s="16" t="s">
        <v>801</v>
      </c>
    </row>
    <row r="53" spans="1:10" ht="53.25" customHeight="1">
      <c r="A53" s="16">
        <v>23</v>
      </c>
      <c r="B53" s="37" t="s">
        <v>802</v>
      </c>
      <c r="C53" s="19" t="s">
        <v>687</v>
      </c>
      <c r="D53" s="16" t="s">
        <v>672</v>
      </c>
      <c r="E53" s="17" t="s">
        <v>803</v>
      </c>
      <c r="F53" s="16" t="s">
        <v>674</v>
      </c>
      <c r="G53" s="54">
        <v>9200</v>
      </c>
      <c r="H53" s="54">
        <f>G53</f>
        <v>9200</v>
      </c>
      <c r="I53" s="19" t="s">
        <v>675</v>
      </c>
      <c r="J53" s="16" t="s">
        <v>804</v>
      </c>
    </row>
    <row r="54" spans="1:10" ht="57.75" customHeight="1">
      <c r="A54" s="16">
        <v>24</v>
      </c>
      <c r="B54" s="16" t="s">
        <v>805</v>
      </c>
      <c r="C54" s="16" t="s">
        <v>664</v>
      </c>
      <c r="D54" s="16" t="s">
        <v>672</v>
      </c>
      <c r="E54" s="17" t="s">
        <v>806</v>
      </c>
      <c r="F54" s="16" t="s">
        <v>752</v>
      </c>
      <c r="G54" s="54">
        <v>100000</v>
      </c>
      <c r="H54" s="54">
        <f>G54</f>
        <v>100000</v>
      </c>
      <c r="I54" s="16" t="s">
        <v>685</v>
      </c>
      <c r="J54" s="16" t="s">
        <v>807</v>
      </c>
    </row>
    <row r="55" spans="1:10" ht="26.25" customHeight="1">
      <c r="A55" s="66" t="s">
        <v>808</v>
      </c>
      <c r="B55" s="67"/>
      <c r="C55" s="12"/>
      <c r="D55" s="12"/>
      <c r="E55" s="49"/>
      <c r="F55" s="16"/>
      <c r="G55" s="51">
        <f>SUM(G56:G57)</f>
        <v>14415</v>
      </c>
      <c r="H55" s="51">
        <f>SUM(H56:H57)</f>
        <v>14415</v>
      </c>
      <c r="I55" s="16"/>
      <c r="J55" s="12"/>
    </row>
    <row r="56" spans="1:10" ht="53.25" customHeight="1">
      <c r="A56" s="16">
        <v>1</v>
      </c>
      <c r="B56" s="29" t="s">
        <v>809</v>
      </c>
      <c r="C56" s="29" t="s">
        <v>687</v>
      </c>
      <c r="D56" s="29" t="s">
        <v>691</v>
      </c>
      <c r="E56" s="28" t="s">
        <v>810</v>
      </c>
      <c r="F56" s="29">
        <v>2016</v>
      </c>
      <c r="G56" s="56">
        <v>4815</v>
      </c>
      <c r="H56" s="56">
        <f>G56</f>
        <v>4815</v>
      </c>
      <c r="I56" s="29" t="s">
        <v>675</v>
      </c>
      <c r="J56" s="29" t="s">
        <v>811</v>
      </c>
    </row>
    <row r="57" spans="1:10" ht="50.25" customHeight="1">
      <c r="A57" s="16">
        <v>2</v>
      </c>
      <c r="B57" s="29" t="s">
        <v>812</v>
      </c>
      <c r="C57" s="29" t="s">
        <v>687</v>
      </c>
      <c r="D57" s="29" t="s">
        <v>672</v>
      </c>
      <c r="E57" s="28" t="s">
        <v>813</v>
      </c>
      <c r="F57" s="29" t="s">
        <v>718</v>
      </c>
      <c r="G57" s="56">
        <v>9600</v>
      </c>
      <c r="H57" s="56">
        <f>G57</f>
        <v>9600</v>
      </c>
      <c r="I57" s="29" t="s">
        <v>675</v>
      </c>
      <c r="J57" s="29" t="s">
        <v>811</v>
      </c>
    </row>
    <row r="58" spans="1:10" ht="23.25" customHeight="1">
      <c r="A58" s="66" t="s">
        <v>814</v>
      </c>
      <c r="B58" s="67"/>
      <c r="C58" s="12"/>
      <c r="D58" s="12"/>
      <c r="E58" s="17"/>
      <c r="F58" s="12"/>
      <c r="G58" s="51">
        <f>SUM(G59:G59)</f>
        <v>21500</v>
      </c>
      <c r="H58" s="51">
        <f>SUM(H59:H59)</f>
        <v>21500</v>
      </c>
      <c r="I58" s="32"/>
      <c r="J58" s="16"/>
    </row>
    <row r="59" spans="1:10" ht="64.5" customHeight="1">
      <c r="A59" s="16">
        <v>1</v>
      </c>
      <c r="B59" s="16" t="s">
        <v>815</v>
      </c>
      <c r="C59" s="16" t="s">
        <v>687</v>
      </c>
      <c r="D59" s="16" t="s">
        <v>691</v>
      </c>
      <c r="E59" s="17" t="s">
        <v>816</v>
      </c>
      <c r="F59" s="16" t="s">
        <v>674</v>
      </c>
      <c r="G59" s="54">
        <v>21500</v>
      </c>
      <c r="H59" s="54">
        <v>21500</v>
      </c>
      <c r="I59" s="16" t="s">
        <v>675</v>
      </c>
      <c r="J59" s="84" t="s">
        <v>1386</v>
      </c>
    </row>
    <row r="60" spans="1:10" ht="22.5" customHeight="1">
      <c r="A60" s="66" t="s">
        <v>817</v>
      </c>
      <c r="B60" s="67"/>
      <c r="C60" s="66"/>
      <c r="D60" s="66"/>
      <c r="E60" s="17"/>
      <c r="F60" s="16"/>
      <c r="G60" s="51">
        <f>G61+G73+G89+G95</f>
        <v>1000176</v>
      </c>
      <c r="H60" s="51">
        <f>H61+H73+H89+H95</f>
        <v>863476</v>
      </c>
      <c r="I60" s="16"/>
      <c r="J60" s="16"/>
    </row>
    <row r="61" spans="1:10" s="61" customFormat="1" ht="18.75" customHeight="1">
      <c r="A61" s="66" t="s">
        <v>818</v>
      </c>
      <c r="B61" s="67"/>
      <c r="C61" s="66"/>
      <c r="D61" s="66"/>
      <c r="E61" s="49"/>
      <c r="F61" s="12"/>
      <c r="G61" s="51">
        <f>SUM(G62:G72)</f>
        <v>161000</v>
      </c>
      <c r="H61" s="51">
        <f>SUM(H62:H72)</f>
        <v>161000</v>
      </c>
      <c r="I61" s="16"/>
      <c r="J61" s="12"/>
    </row>
    <row r="62" spans="1:10" ht="68.25" customHeight="1">
      <c r="A62" s="16">
        <v>1</v>
      </c>
      <c r="B62" s="16" t="s">
        <v>611</v>
      </c>
      <c r="C62" s="16" t="s">
        <v>687</v>
      </c>
      <c r="D62" s="16" t="s">
        <v>758</v>
      </c>
      <c r="E62" s="17" t="s">
        <v>819</v>
      </c>
      <c r="F62" s="16">
        <v>2016</v>
      </c>
      <c r="G62" s="54">
        <v>75000</v>
      </c>
      <c r="H62" s="54">
        <v>75000</v>
      </c>
      <c r="I62" s="16" t="s">
        <v>675</v>
      </c>
      <c r="J62" s="16" t="s">
        <v>820</v>
      </c>
    </row>
    <row r="63" spans="1:10" ht="68.25" customHeight="1">
      <c r="A63" s="16">
        <v>2</v>
      </c>
      <c r="B63" s="16" t="s">
        <v>821</v>
      </c>
      <c r="C63" s="16" t="s">
        <v>687</v>
      </c>
      <c r="D63" s="16" t="s">
        <v>758</v>
      </c>
      <c r="E63" s="17" t="s">
        <v>822</v>
      </c>
      <c r="F63" s="16">
        <v>2016</v>
      </c>
      <c r="G63" s="54">
        <v>2500</v>
      </c>
      <c r="H63" s="54">
        <f t="shared" ref="H63:H70" si="2">G63</f>
        <v>2500</v>
      </c>
      <c r="I63" s="16" t="s">
        <v>668</v>
      </c>
      <c r="J63" s="16" t="s">
        <v>823</v>
      </c>
    </row>
    <row r="64" spans="1:10" ht="68.25" customHeight="1">
      <c r="A64" s="16">
        <v>3</v>
      </c>
      <c r="B64" s="16" t="s">
        <v>612</v>
      </c>
      <c r="C64" s="16" t="s">
        <v>687</v>
      </c>
      <c r="D64" s="16" t="s">
        <v>672</v>
      </c>
      <c r="E64" s="17" t="s">
        <v>329</v>
      </c>
      <c r="F64" s="16">
        <v>2016</v>
      </c>
      <c r="G64" s="54">
        <v>6000</v>
      </c>
      <c r="H64" s="54">
        <f t="shared" si="2"/>
        <v>6000</v>
      </c>
      <c r="I64" s="16" t="s">
        <v>675</v>
      </c>
      <c r="J64" s="16" t="s">
        <v>605</v>
      </c>
    </row>
    <row r="65" spans="1:10" ht="68.25" customHeight="1">
      <c r="A65" s="16">
        <v>4</v>
      </c>
      <c r="B65" s="16" t="s">
        <v>826</v>
      </c>
      <c r="C65" s="16" t="s">
        <v>827</v>
      </c>
      <c r="D65" s="16" t="s">
        <v>828</v>
      </c>
      <c r="E65" s="17" t="s">
        <v>829</v>
      </c>
      <c r="F65" s="16">
        <v>2016</v>
      </c>
      <c r="G65" s="54">
        <v>3000</v>
      </c>
      <c r="H65" s="54">
        <f t="shared" si="2"/>
        <v>3000</v>
      </c>
      <c r="I65" s="16" t="s">
        <v>668</v>
      </c>
      <c r="J65" s="16" t="s">
        <v>575</v>
      </c>
    </row>
    <row r="66" spans="1:10" ht="68.25" customHeight="1">
      <c r="A66" s="16">
        <v>5</v>
      </c>
      <c r="B66" s="16" t="s">
        <v>830</v>
      </c>
      <c r="C66" s="16" t="s">
        <v>664</v>
      </c>
      <c r="D66" s="16" t="s">
        <v>828</v>
      </c>
      <c r="E66" s="17" t="s">
        <v>831</v>
      </c>
      <c r="F66" s="16" t="s">
        <v>732</v>
      </c>
      <c r="G66" s="54">
        <v>10000</v>
      </c>
      <c r="H66" s="54">
        <f t="shared" si="2"/>
        <v>10000</v>
      </c>
      <c r="I66" s="16" t="s">
        <v>668</v>
      </c>
      <c r="J66" s="16" t="s">
        <v>604</v>
      </c>
    </row>
    <row r="67" spans="1:10" ht="68.25" customHeight="1">
      <c r="A67" s="16">
        <v>6</v>
      </c>
      <c r="B67" s="16" t="s">
        <v>832</v>
      </c>
      <c r="C67" s="16" t="s">
        <v>827</v>
      </c>
      <c r="D67" s="16" t="s">
        <v>758</v>
      </c>
      <c r="E67" s="17" t="s">
        <v>833</v>
      </c>
      <c r="F67" s="16" t="s">
        <v>732</v>
      </c>
      <c r="G67" s="54">
        <v>8000</v>
      </c>
      <c r="H67" s="54">
        <f t="shared" si="2"/>
        <v>8000</v>
      </c>
      <c r="I67" s="16" t="s">
        <v>668</v>
      </c>
      <c r="J67" s="19" t="s">
        <v>330</v>
      </c>
    </row>
    <row r="68" spans="1:10" ht="68.25" customHeight="1">
      <c r="A68" s="16">
        <v>7</v>
      </c>
      <c r="B68" s="16" t="s">
        <v>834</v>
      </c>
      <c r="C68" s="16" t="s">
        <v>687</v>
      </c>
      <c r="D68" s="16" t="s">
        <v>835</v>
      </c>
      <c r="E68" s="17" t="s">
        <v>836</v>
      </c>
      <c r="F68" s="16">
        <v>2016</v>
      </c>
      <c r="G68" s="54">
        <v>5000</v>
      </c>
      <c r="H68" s="54">
        <f t="shared" si="2"/>
        <v>5000</v>
      </c>
      <c r="I68" s="16" t="s">
        <v>675</v>
      </c>
      <c r="J68" s="19" t="s">
        <v>568</v>
      </c>
    </row>
    <row r="69" spans="1:10" ht="68.25" customHeight="1">
      <c r="A69" s="16">
        <v>8</v>
      </c>
      <c r="B69" s="16" t="s">
        <v>838</v>
      </c>
      <c r="C69" s="16" t="s">
        <v>687</v>
      </c>
      <c r="D69" s="16" t="s">
        <v>672</v>
      </c>
      <c r="E69" s="17" t="s">
        <v>839</v>
      </c>
      <c r="F69" s="16">
        <v>2016</v>
      </c>
      <c r="G69" s="54">
        <v>5000</v>
      </c>
      <c r="H69" s="54">
        <f t="shared" si="2"/>
        <v>5000</v>
      </c>
      <c r="I69" s="16" t="s">
        <v>675</v>
      </c>
      <c r="J69" s="19" t="s">
        <v>840</v>
      </c>
    </row>
    <row r="70" spans="1:10" ht="59.25" customHeight="1">
      <c r="A70" s="16">
        <v>9</v>
      </c>
      <c r="B70" s="16" t="s">
        <v>841</v>
      </c>
      <c r="C70" s="16" t="s">
        <v>664</v>
      </c>
      <c r="D70" s="16" t="s">
        <v>758</v>
      </c>
      <c r="E70" s="17" t="s">
        <v>842</v>
      </c>
      <c r="F70" s="16" t="s">
        <v>732</v>
      </c>
      <c r="G70" s="54">
        <v>20000</v>
      </c>
      <c r="H70" s="54">
        <f t="shared" si="2"/>
        <v>20000</v>
      </c>
      <c r="I70" s="16" t="s">
        <v>668</v>
      </c>
      <c r="J70" s="16" t="s">
        <v>606</v>
      </c>
    </row>
    <row r="71" spans="1:10" ht="66" customHeight="1">
      <c r="A71" s="16">
        <v>10</v>
      </c>
      <c r="B71" s="16" t="s">
        <v>843</v>
      </c>
      <c r="C71" s="16" t="s">
        <v>664</v>
      </c>
      <c r="D71" s="16" t="s">
        <v>758</v>
      </c>
      <c r="E71" s="17" t="s">
        <v>844</v>
      </c>
      <c r="F71" s="16" t="s">
        <v>732</v>
      </c>
      <c r="G71" s="54">
        <v>20000</v>
      </c>
      <c r="H71" s="54">
        <v>20000</v>
      </c>
      <c r="I71" s="16" t="s">
        <v>845</v>
      </c>
      <c r="J71" s="16" t="s">
        <v>572</v>
      </c>
    </row>
    <row r="72" spans="1:10" ht="68.25" customHeight="1">
      <c r="A72" s="16">
        <v>11</v>
      </c>
      <c r="B72" s="16" t="s">
        <v>846</v>
      </c>
      <c r="C72" s="16" t="s">
        <v>664</v>
      </c>
      <c r="D72" s="16" t="s">
        <v>688</v>
      </c>
      <c r="E72" s="17" t="s">
        <v>847</v>
      </c>
      <c r="F72" s="16" t="s">
        <v>732</v>
      </c>
      <c r="G72" s="54">
        <v>6500</v>
      </c>
      <c r="H72" s="54">
        <f>G72</f>
        <v>6500</v>
      </c>
      <c r="I72" s="19" t="s">
        <v>668</v>
      </c>
      <c r="J72" s="16" t="s">
        <v>595</v>
      </c>
    </row>
    <row r="73" spans="1:10" ht="18.75" customHeight="1">
      <c r="A73" s="66" t="s">
        <v>848</v>
      </c>
      <c r="B73" s="67"/>
      <c r="C73" s="66"/>
      <c r="D73" s="66"/>
      <c r="E73" s="49"/>
      <c r="F73" s="12"/>
      <c r="G73" s="51">
        <f>SUM(G74:G88)</f>
        <v>537476</v>
      </c>
      <c r="H73" s="51">
        <f>SUM(H74:H88)</f>
        <v>442476</v>
      </c>
      <c r="I73" s="16"/>
      <c r="J73" s="12"/>
    </row>
    <row r="74" spans="1:10" s="61" customFormat="1" ht="57" customHeight="1">
      <c r="A74" s="16">
        <v>1</v>
      </c>
      <c r="B74" s="16" t="s">
        <v>849</v>
      </c>
      <c r="C74" s="16" t="s">
        <v>664</v>
      </c>
      <c r="D74" s="16" t="s">
        <v>835</v>
      </c>
      <c r="E74" s="17" t="s">
        <v>850</v>
      </c>
      <c r="F74" s="16" t="s">
        <v>851</v>
      </c>
      <c r="G74" s="54">
        <v>18000</v>
      </c>
      <c r="H74" s="54">
        <v>10000</v>
      </c>
      <c r="I74" s="19" t="s">
        <v>675</v>
      </c>
      <c r="J74" s="16" t="s">
        <v>852</v>
      </c>
    </row>
    <row r="75" spans="1:10" ht="62.25" customHeight="1">
      <c r="A75" s="16">
        <v>2</v>
      </c>
      <c r="B75" s="16" t="s">
        <v>602</v>
      </c>
      <c r="C75" s="16" t="s">
        <v>664</v>
      </c>
      <c r="D75" s="16" t="s">
        <v>854</v>
      </c>
      <c r="E75" s="17" t="s">
        <v>855</v>
      </c>
      <c r="F75" s="16" t="s">
        <v>796</v>
      </c>
      <c r="G75" s="54">
        <v>12000</v>
      </c>
      <c r="H75" s="54">
        <f>G75</f>
        <v>12000</v>
      </c>
      <c r="I75" s="16" t="s">
        <v>668</v>
      </c>
      <c r="J75" s="16" t="s">
        <v>856</v>
      </c>
    </row>
    <row r="76" spans="1:10" ht="57" customHeight="1">
      <c r="A76" s="16">
        <v>3</v>
      </c>
      <c r="B76" s="16" t="s">
        <v>603</v>
      </c>
      <c r="C76" s="16" t="s">
        <v>664</v>
      </c>
      <c r="D76" s="16" t="s">
        <v>713</v>
      </c>
      <c r="E76" s="17" t="s">
        <v>858</v>
      </c>
      <c r="F76" s="16" t="s">
        <v>796</v>
      </c>
      <c r="G76" s="54">
        <v>20000</v>
      </c>
      <c r="H76" s="54">
        <v>20000</v>
      </c>
      <c r="I76" s="16" t="s">
        <v>668</v>
      </c>
      <c r="J76" s="16" t="s">
        <v>859</v>
      </c>
    </row>
    <row r="77" spans="1:10" ht="57" customHeight="1">
      <c r="A77" s="16">
        <v>4</v>
      </c>
      <c r="B77" s="16" t="s">
        <v>860</v>
      </c>
      <c r="C77" s="16" t="s">
        <v>664</v>
      </c>
      <c r="D77" s="16" t="s">
        <v>708</v>
      </c>
      <c r="E77" s="17" t="s">
        <v>861</v>
      </c>
      <c r="F77" s="16" t="s">
        <v>752</v>
      </c>
      <c r="G77" s="54">
        <v>6000</v>
      </c>
      <c r="H77" s="54">
        <f>G77</f>
        <v>6000</v>
      </c>
      <c r="I77" s="16" t="s">
        <v>675</v>
      </c>
      <c r="J77" s="16" t="s">
        <v>332</v>
      </c>
    </row>
    <row r="78" spans="1:10" ht="57" customHeight="1">
      <c r="A78" s="16">
        <v>5</v>
      </c>
      <c r="B78" s="19" t="s">
        <v>862</v>
      </c>
      <c r="C78" s="19" t="s">
        <v>664</v>
      </c>
      <c r="D78" s="19" t="s">
        <v>691</v>
      </c>
      <c r="E78" s="18" t="s">
        <v>863</v>
      </c>
      <c r="F78" s="19" t="s">
        <v>693</v>
      </c>
      <c r="G78" s="55">
        <v>100000</v>
      </c>
      <c r="H78" s="55">
        <f>G78</f>
        <v>100000</v>
      </c>
      <c r="I78" s="19" t="s">
        <v>719</v>
      </c>
      <c r="J78" s="19" t="s">
        <v>864</v>
      </c>
    </row>
    <row r="79" spans="1:10" ht="57" customHeight="1">
      <c r="A79" s="16">
        <v>6</v>
      </c>
      <c r="B79" s="19" t="s">
        <v>865</v>
      </c>
      <c r="C79" s="19" t="s">
        <v>664</v>
      </c>
      <c r="D79" s="19" t="s">
        <v>691</v>
      </c>
      <c r="E79" s="18" t="s">
        <v>866</v>
      </c>
      <c r="F79" s="19" t="s">
        <v>693</v>
      </c>
      <c r="G79" s="55">
        <v>60000</v>
      </c>
      <c r="H79" s="55">
        <f>G79</f>
        <v>60000</v>
      </c>
      <c r="I79" s="16" t="s">
        <v>675</v>
      </c>
      <c r="J79" s="19" t="s">
        <v>864</v>
      </c>
    </row>
    <row r="80" spans="1:10" ht="57" customHeight="1">
      <c r="A80" s="16">
        <v>7</v>
      </c>
      <c r="B80" s="19" t="s">
        <v>867</v>
      </c>
      <c r="C80" s="19" t="s">
        <v>664</v>
      </c>
      <c r="D80" s="19" t="s">
        <v>691</v>
      </c>
      <c r="E80" s="18" t="s">
        <v>868</v>
      </c>
      <c r="F80" s="19" t="s">
        <v>693</v>
      </c>
      <c r="G80" s="55">
        <v>50000</v>
      </c>
      <c r="H80" s="55">
        <f>G80</f>
        <v>50000</v>
      </c>
      <c r="I80" s="16" t="s">
        <v>675</v>
      </c>
      <c r="J80" s="19" t="s">
        <v>864</v>
      </c>
    </row>
    <row r="81" spans="1:10" ht="82.5" customHeight="1">
      <c r="A81" s="16">
        <v>8</v>
      </c>
      <c r="B81" s="16" t="s">
        <v>869</v>
      </c>
      <c r="C81" s="16" t="s">
        <v>664</v>
      </c>
      <c r="D81" s="19" t="s">
        <v>691</v>
      </c>
      <c r="E81" s="17" t="s">
        <v>870</v>
      </c>
      <c r="F81" s="16" t="s">
        <v>667</v>
      </c>
      <c r="G81" s="54">
        <v>104000</v>
      </c>
      <c r="H81" s="54">
        <v>17000</v>
      </c>
      <c r="I81" s="19" t="s">
        <v>668</v>
      </c>
      <c r="J81" s="16" t="s">
        <v>331</v>
      </c>
    </row>
    <row r="82" spans="1:10" ht="57" customHeight="1">
      <c r="A82" s="16">
        <v>9</v>
      </c>
      <c r="B82" s="31" t="s">
        <v>871</v>
      </c>
      <c r="C82" s="31" t="s">
        <v>687</v>
      </c>
      <c r="D82" s="31" t="s">
        <v>872</v>
      </c>
      <c r="E82" s="30" t="s">
        <v>873</v>
      </c>
      <c r="F82" s="31" t="s">
        <v>693</v>
      </c>
      <c r="G82" s="57">
        <v>16000</v>
      </c>
      <c r="H82" s="57">
        <v>16000</v>
      </c>
      <c r="I82" s="16" t="s">
        <v>675</v>
      </c>
      <c r="J82" s="31" t="s">
        <v>874</v>
      </c>
    </row>
    <row r="83" spans="1:10" ht="57" customHeight="1">
      <c r="A83" s="16">
        <v>10</v>
      </c>
      <c r="B83" s="31" t="s">
        <v>875</v>
      </c>
      <c r="C83" s="31" t="s">
        <v>687</v>
      </c>
      <c r="D83" s="31" t="s">
        <v>691</v>
      </c>
      <c r="E83" s="30" t="s">
        <v>876</v>
      </c>
      <c r="F83" s="31" t="s">
        <v>693</v>
      </c>
      <c r="G83" s="57">
        <v>82000</v>
      </c>
      <c r="H83" s="57">
        <f t="shared" ref="H83:H88" si="3">G83</f>
        <v>82000</v>
      </c>
      <c r="I83" s="16" t="s">
        <v>675</v>
      </c>
      <c r="J83" s="31" t="s">
        <v>877</v>
      </c>
    </row>
    <row r="84" spans="1:10" ht="66" customHeight="1">
      <c r="A84" s="16">
        <v>11</v>
      </c>
      <c r="B84" s="31" t="s">
        <v>878</v>
      </c>
      <c r="C84" s="31" t="s">
        <v>687</v>
      </c>
      <c r="D84" s="31" t="s">
        <v>879</v>
      </c>
      <c r="E84" s="30" t="s">
        <v>880</v>
      </c>
      <c r="F84" s="31">
        <v>2016</v>
      </c>
      <c r="G84" s="57">
        <v>4500</v>
      </c>
      <c r="H84" s="57">
        <f t="shared" si="3"/>
        <v>4500</v>
      </c>
      <c r="I84" s="16" t="s">
        <v>675</v>
      </c>
      <c r="J84" s="31" t="s">
        <v>881</v>
      </c>
    </row>
    <row r="85" spans="1:10" ht="48.75" customHeight="1">
      <c r="A85" s="16">
        <v>12</v>
      </c>
      <c r="B85" s="31" t="s">
        <v>882</v>
      </c>
      <c r="C85" s="31" t="s">
        <v>687</v>
      </c>
      <c r="D85" s="31" t="s">
        <v>879</v>
      </c>
      <c r="E85" s="30" t="s">
        <v>883</v>
      </c>
      <c r="F85" s="31">
        <v>2016</v>
      </c>
      <c r="G85" s="57">
        <v>3750</v>
      </c>
      <c r="H85" s="57">
        <f t="shared" si="3"/>
        <v>3750</v>
      </c>
      <c r="I85" s="16" t="s">
        <v>675</v>
      </c>
      <c r="J85" s="31" t="s">
        <v>884</v>
      </c>
    </row>
    <row r="86" spans="1:10" ht="51.75" customHeight="1">
      <c r="A86" s="16">
        <v>13</v>
      </c>
      <c r="B86" s="31" t="s">
        <v>885</v>
      </c>
      <c r="C86" s="31" t="s">
        <v>886</v>
      </c>
      <c r="D86" s="31" t="s">
        <v>879</v>
      </c>
      <c r="E86" s="30" t="s">
        <v>887</v>
      </c>
      <c r="F86" s="31">
        <v>2016</v>
      </c>
      <c r="G86" s="57">
        <v>1226</v>
      </c>
      <c r="H86" s="57">
        <f t="shared" si="3"/>
        <v>1226</v>
      </c>
      <c r="I86" s="16" t="s">
        <v>675</v>
      </c>
      <c r="J86" s="31" t="s">
        <v>888</v>
      </c>
    </row>
    <row r="87" spans="1:10" ht="54" customHeight="1">
      <c r="A87" s="16">
        <v>14</v>
      </c>
      <c r="B87" s="31" t="s">
        <v>616</v>
      </c>
      <c r="C87" s="31" t="s">
        <v>687</v>
      </c>
      <c r="D87" s="31" t="s">
        <v>617</v>
      </c>
      <c r="E87" s="30" t="s">
        <v>889</v>
      </c>
      <c r="F87" s="31" t="s">
        <v>693</v>
      </c>
      <c r="G87" s="57">
        <v>48000</v>
      </c>
      <c r="H87" s="57">
        <f t="shared" si="3"/>
        <v>48000</v>
      </c>
      <c r="I87" s="16" t="s">
        <v>675</v>
      </c>
      <c r="J87" s="31" t="s">
        <v>890</v>
      </c>
    </row>
    <row r="88" spans="1:10" ht="72.75" customHeight="1">
      <c r="A88" s="16">
        <v>15</v>
      </c>
      <c r="B88" s="16" t="s">
        <v>891</v>
      </c>
      <c r="C88" s="16" t="s">
        <v>687</v>
      </c>
      <c r="D88" s="16" t="s">
        <v>892</v>
      </c>
      <c r="E88" s="17" t="s">
        <v>893</v>
      </c>
      <c r="F88" s="16">
        <v>2016</v>
      </c>
      <c r="G88" s="54">
        <v>12000</v>
      </c>
      <c r="H88" s="54">
        <f t="shared" si="3"/>
        <v>12000</v>
      </c>
      <c r="I88" s="16" t="s">
        <v>675</v>
      </c>
      <c r="J88" s="16" t="s">
        <v>894</v>
      </c>
    </row>
    <row r="89" spans="1:10" s="61" customFormat="1" ht="16.5" customHeight="1">
      <c r="A89" s="66" t="s">
        <v>895</v>
      </c>
      <c r="B89" s="67"/>
      <c r="C89" s="66"/>
      <c r="D89" s="66"/>
      <c r="E89" s="49"/>
      <c r="F89" s="12"/>
      <c r="G89" s="51">
        <f>SUM(G90:G94)</f>
        <v>183700</v>
      </c>
      <c r="H89" s="51">
        <f>SUM(H90:H94)</f>
        <v>142000</v>
      </c>
      <c r="I89" s="16"/>
      <c r="J89" s="12"/>
    </row>
    <row r="90" spans="1:10" ht="58.5" customHeight="1">
      <c r="A90" s="16">
        <v>1</v>
      </c>
      <c r="B90" s="16" t="s">
        <v>896</v>
      </c>
      <c r="C90" s="16" t="s">
        <v>664</v>
      </c>
      <c r="D90" s="16" t="s">
        <v>758</v>
      </c>
      <c r="E90" s="17" t="s">
        <v>897</v>
      </c>
      <c r="F90" s="16" t="s">
        <v>752</v>
      </c>
      <c r="G90" s="54">
        <v>30000</v>
      </c>
      <c r="H90" s="54">
        <f>G90</f>
        <v>30000</v>
      </c>
      <c r="I90" s="16" t="s">
        <v>668</v>
      </c>
      <c r="J90" s="16" t="s">
        <v>333</v>
      </c>
    </row>
    <row r="91" spans="1:10" ht="59.25" customHeight="1">
      <c r="A91" s="16">
        <v>2</v>
      </c>
      <c r="B91" s="16" t="s">
        <v>899</v>
      </c>
      <c r="C91" s="16" t="s">
        <v>664</v>
      </c>
      <c r="D91" s="16" t="s">
        <v>758</v>
      </c>
      <c r="E91" s="17" t="s">
        <v>900</v>
      </c>
      <c r="F91" s="16" t="s">
        <v>732</v>
      </c>
      <c r="G91" s="54">
        <v>70000</v>
      </c>
      <c r="H91" s="54">
        <v>30000</v>
      </c>
      <c r="I91" s="16" t="s">
        <v>675</v>
      </c>
      <c r="J91" s="16" t="s">
        <v>760</v>
      </c>
    </row>
    <row r="92" spans="1:10" ht="56.25" customHeight="1">
      <c r="A92" s="16">
        <v>3</v>
      </c>
      <c r="B92" s="16" t="s">
        <v>901</v>
      </c>
      <c r="C92" s="16" t="s">
        <v>902</v>
      </c>
      <c r="D92" s="16" t="s">
        <v>691</v>
      </c>
      <c r="E92" s="17" t="s">
        <v>903</v>
      </c>
      <c r="F92" s="16">
        <v>2016</v>
      </c>
      <c r="G92" s="54">
        <v>3000</v>
      </c>
      <c r="H92" s="54">
        <f>G92</f>
        <v>3000</v>
      </c>
      <c r="I92" s="16" t="s">
        <v>675</v>
      </c>
      <c r="J92" s="16" t="s">
        <v>904</v>
      </c>
    </row>
    <row r="93" spans="1:10" ht="99.75" customHeight="1">
      <c r="A93" s="16">
        <v>4</v>
      </c>
      <c r="B93" s="16" t="s">
        <v>905</v>
      </c>
      <c r="C93" s="16" t="s">
        <v>687</v>
      </c>
      <c r="D93" s="16" t="s">
        <v>691</v>
      </c>
      <c r="E93" s="17" t="s">
        <v>336</v>
      </c>
      <c r="F93" s="16" t="s">
        <v>693</v>
      </c>
      <c r="G93" s="54">
        <v>74000</v>
      </c>
      <c r="H93" s="54">
        <f>G93</f>
        <v>74000</v>
      </c>
      <c r="I93" s="16" t="s">
        <v>907</v>
      </c>
      <c r="J93" s="16" t="s">
        <v>334</v>
      </c>
    </row>
    <row r="94" spans="1:10" ht="61.5" customHeight="1">
      <c r="A94" s="16">
        <v>5</v>
      </c>
      <c r="B94" s="16" t="s">
        <v>908</v>
      </c>
      <c r="C94" s="16" t="s">
        <v>687</v>
      </c>
      <c r="D94" s="16" t="s">
        <v>672</v>
      </c>
      <c r="E94" s="17" t="s">
        <v>909</v>
      </c>
      <c r="F94" s="16" t="s">
        <v>752</v>
      </c>
      <c r="G94" s="54">
        <v>6700</v>
      </c>
      <c r="H94" s="54">
        <v>5000</v>
      </c>
      <c r="I94" s="16" t="s">
        <v>668</v>
      </c>
      <c r="J94" s="16" t="s">
        <v>335</v>
      </c>
    </row>
    <row r="95" spans="1:10" s="61" customFormat="1" ht="21" customHeight="1">
      <c r="A95" s="66" t="s">
        <v>910</v>
      </c>
      <c r="B95" s="67"/>
      <c r="C95" s="66"/>
      <c r="D95" s="66"/>
      <c r="E95" s="49"/>
      <c r="F95" s="12"/>
      <c r="G95" s="51">
        <f>SUM(G96:G96)</f>
        <v>118000</v>
      </c>
      <c r="H95" s="51">
        <f>SUM(H96:H96)</f>
        <v>118000</v>
      </c>
      <c r="I95" s="19"/>
      <c r="J95" s="12"/>
    </row>
    <row r="96" spans="1:10" s="61" customFormat="1" ht="57.75" customHeight="1">
      <c r="A96" s="16">
        <v>1</v>
      </c>
      <c r="B96" s="16" t="s">
        <v>911</v>
      </c>
      <c r="C96" s="16" t="s">
        <v>664</v>
      </c>
      <c r="D96" s="16" t="s">
        <v>912</v>
      </c>
      <c r="E96" s="17" t="s">
        <v>913</v>
      </c>
      <c r="F96" s="16" t="s">
        <v>796</v>
      </c>
      <c r="G96" s="54">
        <v>118000</v>
      </c>
      <c r="H96" s="54">
        <v>118000</v>
      </c>
      <c r="I96" s="16" t="s">
        <v>668</v>
      </c>
      <c r="J96" s="16" t="s">
        <v>914</v>
      </c>
    </row>
    <row r="97" spans="1:10" s="61" customFormat="1" ht="21.75" customHeight="1">
      <c r="A97" s="66" t="s">
        <v>915</v>
      </c>
      <c r="B97" s="67"/>
      <c r="C97" s="12"/>
      <c r="D97" s="12"/>
      <c r="E97" s="49"/>
      <c r="F97" s="12"/>
      <c r="G97" s="51">
        <f>G98+G101+G103+G107</f>
        <v>72690</v>
      </c>
      <c r="H97" s="51">
        <f>H98+H101+H103+H107</f>
        <v>72690</v>
      </c>
      <c r="I97" s="19"/>
      <c r="J97" s="12"/>
    </row>
    <row r="98" spans="1:10" s="61" customFormat="1" ht="24.75" customHeight="1">
      <c r="A98" s="66" t="s">
        <v>916</v>
      </c>
      <c r="B98" s="67"/>
      <c r="C98" s="12"/>
      <c r="D98" s="12"/>
      <c r="E98" s="49"/>
      <c r="F98" s="12"/>
      <c r="G98" s="51">
        <f>SUM(G99:G100)</f>
        <v>2390</v>
      </c>
      <c r="H98" s="51">
        <f>SUM(H99:H100)</f>
        <v>2390</v>
      </c>
      <c r="I98" s="12"/>
      <c r="J98" s="12"/>
    </row>
    <row r="99" spans="1:10" s="61" customFormat="1" ht="54" customHeight="1">
      <c r="A99" s="16">
        <v>1</v>
      </c>
      <c r="B99" s="16" t="s">
        <v>917</v>
      </c>
      <c r="C99" s="16" t="s">
        <v>687</v>
      </c>
      <c r="D99" s="16" t="s">
        <v>672</v>
      </c>
      <c r="E99" s="17" t="s">
        <v>918</v>
      </c>
      <c r="F99" s="16" t="s">
        <v>674</v>
      </c>
      <c r="G99" s="54">
        <v>1200</v>
      </c>
      <c r="H99" s="54">
        <v>1200</v>
      </c>
      <c r="I99" s="16" t="s">
        <v>919</v>
      </c>
      <c r="J99" s="16" t="s">
        <v>920</v>
      </c>
    </row>
    <row r="100" spans="1:10" s="61" customFormat="1" ht="59.25" customHeight="1">
      <c r="A100" s="16">
        <v>2</v>
      </c>
      <c r="B100" s="19" t="s">
        <v>921</v>
      </c>
      <c r="C100" s="16" t="s">
        <v>827</v>
      </c>
      <c r="D100" s="16" t="s">
        <v>691</v>
      </c>
      <c r="E100" s="17" t="s">
        <v>922</v>
      </c>
      <c r="F100" s="16">
        <v>2016</v>
      </c>
      <c r="G100" s="54">
        <v>1190</v>
      </c>
      <c r="H100" s="54">
        <f>G100</f>
        <v>1190</v>
      </c>
      <c r="I100" s="16" t="s">
        <v>675</v>
      </c>
      <c r="J100" s="16" t="s">
        <v>920</v>
      </c>
    </row>
    <row r="101" spans="1:10" s="61" customFormat="1" ht="21" customHeight="1">
      <c r="A101" s="66" t="s">
        <v>923</v>
      </c>
      <c r="B101" s="67"/>
      <c r="C101" s="12"/>
      <c r="D101" s="12"/>
      <c r="E101" s="49"/>
      <c r="F101" s="12"/>
      <c r="G101" s="51">
        <f>SUM(G102:G102)</f>
        <v>5000</v>
      </c>
      <c r="H101" s="51">
        <f>SUM(H102:H102)</f>
        <v>5000</v>
      </c>
      <c r="I101" s="19"/>
      <c r="J101" s="12"/>
    </row>
    <row r="102" spans="1:10" ht="62.25" customHeight="1">
      <c r="A102" s="16">
        <v>1</v>
      </c>
      <c r="B102" s="19" t="s">
        <v>924</v>
      </c>
      <c r="C102" s="19" t="s">
        <v>687</v>
      </c>
      <c r="D102" s="19" t="s">
        <v>925</v>
      </c>
      <c r="E102" s="18" t="s">
        <v>926</v>
      </c>
      <c r="F102" s="19" t="s">
        <v>674</v>
      </c>
      <c r="G102" s="55">
        <v>5000</v>
      </c>
      <c r="H102" s="55">
        <f>G102</f>
        <v>5000</v>
      </c>
      <c r="I102" s="19" t="s">
        <v>927</v>
      </c>
      <c r="J102" s="16" t="s">
        <v>928</v>
      </c>
    </row>
    <row r="103" spans="1:10" s="61" customFormat="1" ht="24" customHeight="1">
      <c r="A103" s="66" t="s">
        <v>929</v>
      </c>
      <c r="B103" s="67"/>
      <c r="C103" s="12"/>
      <c r="D103" s="12"/>
      <c r="E103" s="49"/>
      <c r="F103" s="12"/>
      <c r="G103" s="51">
        <f>SUM(G104:G106)</f>
        <v>35300</v>
      </c>
      <c r="H103" s="51">
        <f>SUM(H104:H106)</f>
        <v>35300</v>
      </c>
      <c r="I103" s="19"/>
      <c r="J103" s="12"/>
    </row>
    <row r="104" spans="1:10" ht="57" customHeight="1">
      <c r="A104" s="16">
        <v>1</v>
      </c>
      <c r="B104" s="33" t="s">
        <v>930</v>
      </c>
      <c r="C104" s="33" t="s">
        <v>687</v>
      </c>
      <c r="D104" s="33" t="s">
        <v>672</v>
      </c>
      <c r="E104" s="34" t="s">
        <v>931</v>
      </c>
      <c r="F104" s="19" t="s">
        <v>674</v>
      </c>
      <c r="G104" s="58">
        <v>18000</v>
      </c>
      <c r="H104" s="58">
        <v>18000</v>
      </c>
      <c r="I104" s="19" t="s">
        <v>675</v>
      </c>
      <c r="J104" s="33" t="s">
        <v>932</v>
      </c>
    </row>
    <row r="105" spans="1:10" ht="76.5" customHeight="1">
      <c r="A105" s="16">
        <v>2</v>
      </c>
      <c r="B105" s="33" t="s">
        <v>933</v>
      </c>
      <c r="C105" s="33" t="s">
        <v>687</v>
      </c>
      <c r="D105" s="33" t="s">
        <v>691</v>
      </c>
      <c r="E105" s="34" t="s">
        <v>934</v>
      </c>
      <c r="F105" s="19">
        <v>2016</v>
      </c>
      <c r="G105" s="58">
        <v>4300</v>
      </c>
      <c r="H105" s="58">
        <f>G105</f>
        <v>4300</v>
      </c>
      <c r="I105" s="19" t="s">
        <v>675</v>
      </c>
      <c r="J105" s="33" t="s">
        <v>935</v>
      </c>
    </row>
    <row r="106" spans="1:10" ht="79.5" customHeight="1">
      <c r="A106" s="16">
        <v>3</v>
      </c>
      <c r="B106" s="33" t="s">
        <v>936</v>
      </c>
      <c r="C106" s="33" t="s">
        <v>687</v>
      </c>
      <c r="D106" s="33" t="s">
        <v>691</v>
      </c>
      <c r="E106" s="34" t="s">
        <v>937</v>
      </c>
      <c r="F106" s="19">
        <v>2016</v>
      </c>
      <c r="G106" s="58">
        <v>13000</v>
      </c>
      <c r="H106" s="58">
        <f>G106</f>
        <v>13000</v>
      </c>
      <c r="I106" s="19" t="s">
        <v>675</v>
      </c>
      <c r="J106" s="33" t="s">
        <v>938</v>
      </c>
    </row>
    <row r="107" spans="1:10" s="61" customFormat="1" ht="20.25" customHeight="1">
      <c r="A107" s="66" t="s">
        <v>939</v>
      </c>
      <c r="B107" s="67"/>
      <c r="C107" s="12"/>
      <c r="D107" s="12"/>
      <c r="E107" s="49"/>
      <c r="F107" s="12"/>
      <c r="G107" s="51">
        <f>SUM(G108:G108)</f>
        <v>30000</v>
      </c>
      <c r="H107" s="51">
        <f>SUM(H108:H108)</f>
        <v>30000</v>
      </c>
      <c r="I107" s="19"/>
      <c r="J107" s="12"/>
    </row>
    <row r="108" spans="1:10" ht="67.5" customHeight="1">
      <c r="A108" s="16">
        <v>1</v>
      </c>
      <c r="B108" s="16" t="s">
        <v>940</v>
      </c>
      <c r="C108" s="16" t="s">
        <v>687</v>
      </c>
      <c r="D108" s="19" t="s">
        <v>672</v>
      </c>
      <c r="E108" s="17" t="s">
        <v>941</v>
      </c>
      <c r="F108" s="16" t="s">
        <v>674</v>
      </c>
      <c r="G108" s="54">
        <v>30000</v>
      </c>
      <c r="H108" s="54">
        <f>G108</f>
        <v>30000</v>
      </c>
      <c r="I108" s="16" t="s">
        <v>675</v>
      </c>
      <c r="J108" s="19" t="s">
        <v>942</v>
      </c>
    </row>
    <row r="109" spans="1:10" s="62" customFormat="1" ht="21" customHeight="1">
      <c r="A109" s="64" t="s">
        <v>943</v>
      </c>
      <c r="B109" s="65"/>
      <c r="C109" s="64"/>
      <c r="D109" s="64"/>
      <c r="E109" s="17"/>
      <c r="F109" s="16"/>
      <c r="G109" s="52">
        <f>G110+G116</f>
        <v>192006</v>
      </c>
      <c r="H109" s="52">
        <f>H110+H116</f>
        <v>192006</v>
      </c>
      <c r="I109" s="39"/>
      <c r="J109" s="39"/>
    </row>
    <row r="110" spans="1:10" s="62" customFormat="1" ht="16.5" customHeight="1">
      <c r="A110" s="66" t="s">
        <v>944</v>
      </c>
      <c r="B110" s="67"/>
      <c r="C110" s="40"/>
      <c r="D110" s="40"/>
      <c r="E110" s="41"/>
      <c r="F110" s="16"/>
      <c r="G110" s="52">
        <f>SUM(G111:G115)</f>
        <v>159006</v>
      </c>
      <c r="H110" s="52">
        <f>SUM(H111:H115)</f>
        <v>159006</v>
      </c>
      <c r="I110" s="39"/>
      <c r="J110" s="39"/>
    </row>
    <row r="111" spans="1:10" ht="58.5" customHeight="1">
      <c r="A111" s="16">
        <v>1</v>
      </c>
      <c r="B111" s="16" t="s">
        <v>945</v>
      </c>
      <c r="C111" s="16" t="s">
        <v>664</v>
      </c>
      <c r="D111" s="16" t="s">
        <v>946</v>
      </c>
      <c r="E111" s="17" t="s">
        <v>947</v>
      </c>
      <c r="F111" s="16" t="s">
        <v>693</v>
      </c>
      <c r="G111" s="54">
        <v>20000</v>
      </c>
      <c r="H111" s="54">
        <v>20000</v>
      </c>
      <c r="I111" s="16" t="s">
        <v>668</v>
      </c>
      <c r="J111" s="16" t="s">
        <v>948</v>
      </c>
    </row>
    <row r="112" spans="1:10" ht="58.5" customHeight="1">
      <c r="A112" s="16">
        <v>2</v>
      </c>
      <c r="B112" s="19" t="s">
        <v>949</v>
      </c>
      <c r="C112" s="19" t="s">
        <v>687</v>
      </c>
      <c r="D112" s="19" t="s">
        <v>950</v>
      </c>
      <c r="E112" s="18" t="s">
        <v>951</v>
      </c>
      <c r="F112" s="19" t="s">
        <v>693</v>
      </c>
      <c r="G112" s="55">
        <v>100000</v>
      </c>
      <c r="H112" s="55">
        <f>G112</f>
        <v>100000</v>
      </c>
      <c r="I112" s="16" t="s">
        <v>907</v>
      </c>
      <c r="J112" s="19" t="s">
        <v>952</v>
      </c>
    </row>
    <row r="113" spans="1:10" ht="58.5" customHeight="1">
      <c r="A113" s="16">
        <v>3</v>
      </c>
      <c r="B113" s="19" t="s">
        <v>610</v>
      </c>
      <c r="C113" s="19" t="s">
        <v>664</v>
      </c>
      <c r="D113" s="19" t="s">
        <v>691</v>
      </c>
      <c r="E113" s="18" t="s">
        <v>954</v>
      </c>
      <c r="F113" s="19" t="s">
        <v>693</v>
      </c>
      <c r="G113" s="55">
        <v>33000</v>
      </c>
      <c r="H113" s="55">
        <f>G113</f>
        <v>33000</v>
      </c>
      <c r="I113" s="16" t="s">
        <v>675</v>
      </c>
      <c r="J113" s="19" t="s">
        <v>864</v>
      </c>
    </row>
    <row r="114" spans="1:10" ht="58.5" customHeight="1">
      <c r="A114" s="16">
        <v>4</v>
      </c>
      <c r="B114" s="19" t="s">
        <v>955</v>
      </c>
      <c r="C114" s="19" t="s">
        <v>664</v>
      </c>
      <c r="D114" s="19" t="s">
        <v>691</v>
      </c>
      <c r="E114" s="18" t="s">
        <v>956</v>
      </c>
      <c r="F114" s="19" t="s">
        <v>693</v>
      </c>
      <c r="G114" s="55">
        <v>5500</v>
      </c>
      <c r="H114" s="55">
        <v>5500</v>
      </c>
      <c r="I114" s="16" t="s">
        <v>675</v>
      </c>
      <c r="J114" s="19" t="s">
        <v>864</v>
      </c>
    </row>
    <row r="115" spans="1:10" ht="58.5" customHeight="1">
      <c r="A115" s="16">
        <v>5</v>
      </c>
      <c r="B115" s="16" t="s">
        <v>957</v>
      </c>
      <c r="C115" s="16" t="s">
        <v>687</v>
      </c>
      <c r="D115" s="16" t="s">
        <v>672</v>
      </c>
      <c r="E115" s="17" t="s">
        <v>958</v>
      </c>
      <c r="F115" s="16" t="s">
        <v>732</v>
      </c>
      <c r="G115" s="54">
        <v>506</v>
      </c>
      <c r="H115" s="54">
        <f>G115</f>
        <v>506</v>
      </c>
      <c r="I115" s="16" t="s">
        <v>675</v>
      </c>
      <c r="J115" s="16" t="s">
        <v>959</v>
      </c>
    </row>
    <row r="116" spans="1:10" s="62" customFormat="1" ht="20.25" customHeight="1">
      <c r="A116" s="66" t="s">
        <v>960</v>
      </c>
      <c r="B116" s="67"/>
      <c r="C116" s="40"/>
      <c r="D116" s="40"/>
      <c r="E116" s="41"/>
      <c r="F116" s="16"/>
      <c r="G116" s="52">
        <f>SUM(G117:G117)</f>
        <v>33000</v>
      </c>
      <c r="H116" s="52">
        <f>SUM(H117:H117)</f>
        <v>33000</v>
      </c>
      <c r="I116" s="39"/>
      <c r="J116" s="39"/>
    </row>
    <row r="117" spans="1:10" ht="57" customHeight="1">
      <c r="A117" s="16">
        <v>1</v>
      </c>
      <c r="B117" s="19" t="s">
        <v>961</v>
      </c>
      <c r="C117" s="19" t="s">
        <v>687</v>
      </c>
      <c r="D117" s="19" t="s">
        <v>691</v>
      </c>
      <c r="E117" s="18" t="s">
        <v>962</v>
      </c>
      <c r="F117" s="19" t="s">
        <v>718</v>
      </c>
      <c r="G117" s="55">
        <v>33000</v>
      </c>
      <c r="H117" s="55">
        <v>33000</v>
      </c>
      <c r="I117" s="16" t="s">
        <v>907</v>
      </c>
      <c r="J117" s="16" t="s">
        <v>963</v>
      </c>
    </row>
    <row r="121" spans="1:10">
      <c r="G121" s="50"/>
      <c r="H121" s="50"/>
    </row>
  </sheetData>
  <mergeCells count="23">
    <mergeCell ref="A20:B20"/>
    <mergeCell ref="A98:B98"/>
    <mergeCell ref="A6:D6"/>
    <mergeCell ref="A1:J1"/>
    <mergeCell ref="I2:J2"/>
    <mergeCell ref="A4:D4"/>
    <mergeCell ref="A5:D5"/>
    <mergeCell ref="A116:B116"/>
    <mergeCell ref="A101:B101"/>
    <mergeCell ref="A25:D25"/>
    <mergeCell ref="A30:B30"/>
    <mergeCell ref="A55:B55"/>
    <mergeCell ref="A58:B58"/>
    <mergeCell ref="A60:D60"/>
    <mergeCell ref="A107:B107"/>
    <mergeCell ref="A95:D95"/>
    <mergeCell ref="A61:D61"/>
    <mergeCell ref="A109:D109"/>
    <mergeCell ref="A110:B110"/>
    <mergeCell ref="A97:B97"/>
    <mergeCell ref="A73:D73"/>
    <mergeCell ref="A89:D89"/>
    <mergeCell ref="A103:B103"/>
  </mergeCells>
  <phoneticPr fontId="0" type="noConversion"/>
  <pageMargins left="0.70755045245012904" right="0.70755045245012904" top="0.74782315201646699" bottom="0.74782315201646699" header="0.31384966504855422" footer="0.52"/>
  <pageSetup paperSize="9" firstPageNumber="89" orientation="landscape"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dimension ref="A1:J195"/>
  <sheetViews>
    <sheetView topLeftCell="A93" workbookViewId="0">
      <selection activeCell="J96" sqref="J96"/>
    </sheetView>
  </sheetViews>
  <sheetFormatPr defaultRowHeight="11.25"/>
  <cols>
    <col min="1" max="1" width="3.125" style="9" customWidth="1"/>
    <col min="2" max="2" width="22.5" style="9" customWidth="1"/>
    <col min="3" max="3" width="6.125" style="9" customWidth="1"/>
    <col min="4" max="4" width="10.5" style="9" customWidth="1"/>
    <col min="5" max="5" width="31.875" style="43" customWidth="1"/>
    <col min="6" max="6" width="8.625" style="9" customWidth="1"/>
    <col min="7" max="7" width="11.125" style="9" customWidth="1"/>
    <col min="8" max="8" width="10.5" style="9" customWidth="1"/>
    <col min="9" max="9" width="8.75" style="9" customWidth="1"/>
    <col min="10" max="10" width="18.75" style="9" customWidth="1"/>
    <col min="11" max="16384" width="9" style="60"/>
  </cols>
  <sheetData>
    <row r="1" spans="1:10" ht="23.25" customHeight="1">
      <c r="A1" s="68" t="s">
        <v>964</v>
      </c>
      <c r="B1" s="68"/>
      <c r="C1" s="68"/>
      <c r="D1" s="68"/>
      <c r="E1" s="68"/>
      <c r="F1" s="68"/>
      <c r="G1" s="68"/>
      <c r="H1" s="68"/>
      <c r="I1" s="68"/>
      <c r="J1" s="68"/>
    </row>
    <row r="2" spans="1:10" ht="12" customHeight="1">
      <c r="B2" s="11"/>
      <c r="C2" s="11"/>
      <c r="D2" s="11"/>
      <c r="E2" s="10"/>
      <c r="H2" s="11"/>
      <c r="I2" s="69" t="s">
        <v>649</v>
      </c>
      <c r="J2" s="69"/>
    </row>
    <row r="3" spans="1:10" s="61" customFormat="1" ht="30" customHeight="1">
      <c r="A3" s="12" t="s">
        <v>650</v>
      </c>
      <c r="B3" s="12" t="s">
        <v>651</v>
      </c>
      <c r="C3" s="12" t="s">
        <v>585</v>
      </c>
      <c r="D3" s="12" t="s">
        <v>653</v>
      </c>
      <c r="E3" s="49" t="s">
        <v>654</v>
      </c>
      <c r="F3" s="12" t="s">
        <v>655</v>
      </c>
      <c r="G3" s="12" t="s">
        <v>656</v>
      </c>
      <c r="H3" s="12" t="s">
        <v>657</v>
      </c>
      <c r="I3" s="12" t="s">
        <v>658</v>
      </c>
      <c r="J3" s="12" t="s">
        <v>659</v>
      </c>
    </row>
    <row r="4" spans="1:10" s="61" customFormat="1" ht="19.5" customHeight="1">
      <c r="A4" s="66" t="s">
        <v>965</v>
      </c>
      <c r="B4" s="67"/>
      <c r="C4" s="66"/>
      <c r="D4" s="66"/>
      <c r="E4" s="49"/>
      <c r="F4" s="12"/>
      <c r="G4" s="13">
        <f>G5+G97+G153+G182</f>
        <v>8190076.6200000001</v>
      </c>
      <c r="H4" s="13">
        <f>H5+H97+H153+H182</f>
        <v>7162596.6200000001</v>
      </c>
      <c r="I4" s="14"/>
      <c r="J4" s="12"/>
    </row>
    <row r="5" spans="1:10" s="61" customFormat="1" ht="19.5" customHeight="1">
      <c r="A5" s="66" t="s">
        <v>966</v>
      </c>
      <c r="B5" s="67"/>
      <c r="C5" s="66"/>
      <c r="D5" s="66"/>
      <c r="E5" s="49"/>
      <c r="F5" s="12"/>
      <c r="G5" s="15">
        <f>G6+G27+G39+G45+G88+G94</f>
        <v>5121364</v>
      </c>
      <c r="H5" s="15">
        <f>H6+H27+H39+H45+H88+H94</f>
        <v>4156584</v>
      </c>
      <c r="I5" s="16"/>
      <c r="J5" s="12"/>
    </row>
    <row r="6" spans="1:10" s="61" customFormat="1" ht="19.5" customHeight="1">
      <c r="A6" s="66" t="s">
        <v>967</v>
      </c>
      <c r="B6" s="67"/>
      <c r="C6" s="66"/>
      <c r="D6" s="66"/>
      <c r="E6" s="49"/>
      <c r="F6" s="12"/>
      <c r="G6" s="12">
        <f>SUM(G7:G26)</f>
        <v>2048183</v>
      </c>
      <c r="H6" s="12">
        <f>SUM(H7:H26)</f>
        <v>1158403</v>
      </c>
      <c r="I6" s="16"/>
      <c r="J6" s="12"/>
    </row>
    <row r="7" spans="1:10" s="61" customFormat="1" ht="41.25" customHeight="1">
      <c r="A7" s="44">
        <v>1</v>
      </c>
      <c r="B7" s="44" t="s">
        <v>968</v>
      </c>
      <c r="C7" s="44" t="s">
        <v>687</v>
      </c>
      <c r="D7" s="44" t="s">
        <v>713</v>
      </c>
      <c r="E7" s="45" t="s">
        <v>969</v>
      </c>
      <c r="F7" s="44" t="s">
        <v>970</v>
      </c>
      <c r="G7" s="44">
        <v>1180000</v>
      </c>
      <c r="H7" s="44">
        <v>300000</v>
      </c>
      <c r="I7" s="44" t="s">
        <v>907</v>
      </c>
      <c r="J7" s="44" t="s">
        <v>971</v>
      </c>
    </row>
    <row r="8" spans="1:10" s="61" customFormat="1" ht="41.25" customHeight="1">
      <c r="A8" s="44">
        <v>2</v>
      </c>
      <c r="B8" s="44" t="s">
        <v>972</v>
      </c>
      <c r="C8" s="44" t="s">
        <v>687</v>
      </c>
      <c r="D8" s="44" t="s">
        <v>973</v>
      </c>
      <c r="E8" s="45" t="s">
        <v>974</v>
      </c>
      <c r="F8" s="44" t="s">
        <v>693</v>
      </c>
      <c r="G8" s="44">
        <v>500000</v>
      </c>
      <c r="H8" s="44">
        <v>500000</v>
      </c>
      <c r="I8" s="44" t="s">
        <v>907</v>
      </c>
      <c r="J8" s="44" t="s">
        <v>678</v>
      </c>
    </row>
    <row r="9" spans="1:10" s="61" customFormat="1" ht="41.25" customHeight="1">
      <c r="A9" s="44">
        <v>3</v>
      </c>
      <c r="B9" s="44" t="s">
        <v>663</v>
      </c>
      <c r="C9" s="44" t="s">
        <v>664</v>
      </c>
      <c r="D9" s="44" t="s">
        <v>619</v>
      </c>
      <c r="E9" s="45" t="s">
        <v>666</v>
      </c>
      <c r="F9" s="44" t="s">
        <v>667</v>
      </c>
      <c r="G9" s="44">
        <v>19780</v>
      </c>
      <c r="H9" s="44">
        <v>10000</v>
      </c>
      <c r="I9" s="44" t="s">
        <v>668</v>
      </c>
      <c r="J9" s="44" t="s">
        <v>669</v>
      </c>
    </row>
    <row r="10" spans="1:10" s="61" customFormat="1" ht="41.25" customHeight="1">
      <c r="A10" s="44">
        <v>4</v>
      </c>
      <c r="B10" s="44" t="s">
        <v>618</v>
      </c>
      <c r="C10" s="44" t="s">
        <v>671</v>
      </c>
      <c r="D10" s="44" t="s">
        <v>672</v>
      </c>
      <c r="E10" s="45" t="s">
        <v>975</v>
      </c>
      <c r="F10" s="44" t="s">
        <v>693</v>
      </c>
      <c r="G10" s="44">
        <v>53000</v>
      </c>
      <c r="H10" s="44">
        <v>53000</v>
      </c>
      <c r="I10" s="44" t="s">
        <v>675</v>
      </c>
      <c r="J10" s="44" t="s">
        <v>477</v>
      </c>
    </row>
    <row r="11" spans="1:10" s="61" customFormat="1" ht="41.25" customHeight="1">
      <c r="A11" s="44">
        <v>5</v>
      </c>
      <c r="B11" s="36" t="s">
        <v>976</v>
      </c>
      <c r="C11" s="44" t="s">
        <v>687</v>
      </c>
      <c r="D11" s="47" t="s">
        <v>688</v>
      </c>
      <c r="E11" s="46" t="s">
        <v>689</v>
      </c>
      <c r="F11" s="47" t="s">
        <v>674</v>
      </c>
      <c r="G11" s="44">
        <v>6200</v>
      </c>
      <c r="H11" s="44">
        <v>6200</v>
      </c>
      <c r="I11" s="44" t="s">
        <v>675</v>
      </c>
      <c r="J11" s="44" t="s">
        <v>678</v>
      </c>
    </row>
    <row r="12" spans="1:10" s="61" customFormat="1" ht="41.25" customHeight="1">
      <c r="A12" s="44">
        <v>6</v>
      </c>
      <c r="B12" s="47" t="s">
        <v>637</v>
      </c>
      <c r="C12" s="44" t="s">
        <v>687</v>
      </c>
      <c r="D12" s="47" t="s">
        <v>672</v>
      </c>
      <c r="E12" s="46" t="s">
        <v>977</v>
      </c>
      <c r="F12" s="47" t="s">
        <v>718</v>
      </c>
      <c r="G12" s="44">
        <v>28000</v>
      </c>
      <c r="H12" s="44">
        <v>28000</v>
      </c>
      <c r="I12" s="44" t="s">
        <v>675</v>
      </c>
      <c r="J12" s="44" t="s">
        <v>678</v>
      </c>
    </row>
    <row r="13" spans="1:10" s="61" customFormat="1" ht="41.25" customHeight="1">
      <c r="A13" s="44">
        <v>7</v>
      </c>
      <c r="B13" s="47" t="s">
        <v>184</v>
      </c>
      <c r="C13" s="44" t="s">
        <v>687</v>
      </c>
      <c r="D13" s="47" t="s">
        <v>481</v>
      </c>
      <c r="E13" s="46" t="s">
        <v>978</v>
      </c>
      <c r="F13" s="47" t="s">
        <v>718</v>
      </c>
      <c r="G13" s="44">
        <v>2160</v>
      </c>
      <c r="H13" s="44">
        <f>G13</f>
        <v>2160</v>
      </c>
      <c r="I13" s="44" t="s">
        <v>675</v>
      </c>
      <c r="J13" s="44" t="s">
        <v>473</v>
      </c>
    </row>
    <row r="14" spans="1:10" s="61" customFormat="1" ht="41.25" customHeight="1">
      <c r="A14" s="44">
        <v>8</v>
      </c>
      <c r="B14" s="47" t="s">
        <v>979</v>
      </c>
      <c r="C14" s="44" t="s">
        <v>687</v>
      </c>
      <c r="D14" s="47" t="s">
        <v>980</v>
      </c>
      <c r="E14" s="46" t="s">
        <v>981</v>
      </c>
      <c r="F14" s="47" t="s">
        <v>718</v>
      </c>
      <c r="G14" s="44">
        <v>1530</v>
      </c>
      <c r="H14" s="44">
        <f>G14</f>
        <v>1530</v>
      </c>
      <c r="I14" s="44" t="s">
        <v>675</v>
      </c>
      <c r="J14" s="44" t="s">
        <v>473</v>
      </c>
    </row>
    <row r="15" spans="1:10" s="61" customFormat="1" ht="41.25" customHeight="1">
      <c r="A15" s="44">
        <v>9</v>
      </c>
      <c r="B15" s="44" t="s">
        <v>690</v>
      </c>
      <c r="C15" s="44" t="s">
        <v>671</v>
      </c>
      <c r="D15" s="44" t="s">
        <v>691</v>
      </c>
      <c r="E15" s="46" t="s">
        <v>982</v>
      </c>
      <c r="F15" s="44" t="s">
        <v>693</v>
      </c>
      <c r="G15" s="44">
        <v>149600</v>
      </c>
      <c r="H15" s="44">
        <v>149600</v>
      </c>
      <c r="I15" s="44" t="s">
        <v>907</v>
      </c>
      <c r="J15" s="44" t="s">
        <v>678</v>
      </c>
    </row>
    <row r="16" spans="1:10" s="61" customFormat="1" ht="41.25" customHeight="1">
      <c r="A16" s="44">
        <v>10</v>
      </c>
      <c r="B16" s="44" t="s">
        <v>635</v>
      </c>
      <c r="C16" s="44" t="s">
        <v>671</v>
      </c>
      <c r="D16" s="44" t="s">
        <v>480</v>
      </c>
      <c r="E16" s="46" t="s">
        <v>682</v>
      </c>
      <c r="F16" s="44" t="s">
        <v>674</v>
      </c>
      <c r="G16" s="44">
        <v>3456</v>
      </c>
      <c r="H16" s="44">
        <v>3456</v>
      </c>
      <c r="I16" s="44" t="s">
        <v>675</v>
      </c>
      <c r="J16" s="44" t="s">
        <v>479</v>
      </c>
    </row>
    <row r="17" spans="1:10" s="61" customFormat="1" ht="41.25" customHeight="1">
      <c r="A17" s="44">
        <v>11</v>
      </c>
      <c r="B17" s="44" t="s">
        <v>183</v>
      </c>
      <c r="C17" s="44" t="s">
        <v>671</v>
      </c>
      <c r="D17" s="44" t="s">
        <v>182</v>
      </c>
      <c r="E17" s="46" t="s">
        <v>684</v>
      </c>
      <c r="F17" s="44">
        <v>2016</v>
      </c>
      <c r="G17" s="44">
        <v>3582</v>
      </c>
      <c r="H17" s="44">
        <v>3582</v>
      </c>
      <c r="I17" s="44" t="s">
        <v>685</v>
      </c>
      <c r="J17" s="44" t="s">
        <v>678</v>
      </c>
    </row>
    <row r="18" spans="1:10" s="61" customFormat="1" ht="61.5" customHeight="1">
      <c r="A18" s="44">
        <v>12</v>
      </c>
      <c r="B18" s="44" t="s">
        <v>636</v>
      </c>
      <c r="C18" s="44" t="s">
        <v>671</v>
      </c>
      <c r="D18" s="44" t="s">
        <v>645</v>
      </c>
      <c r="E18" s="46" t="s">
        <v>677</v>
      </c>
      <c r="F18" s="44" t="s">
        <v>674</v>
      </c>
      <c r="G18" s="44">
        <v>14000</v>
      </c>
      <c r="H18" s="44">
        <v>14000</v>
      </c>
      <c r="I18" s="44" t="s">
        <v>675</v>
      </c>
      <c r="J18" s="44" t="s">
        <v>678</v>
      </c>
    </row>
    <row r="19" spans="1:10" s="61" customFormat="1" ht="41.25" customHeight="1">
      <c r="A19" s="44">
        <v>13</v>
      </c>
      <c r="B19" s="44" t="s">
        <v>620</v>
      </c>
      <c r="C19" s="44" t="s">
        <v>671</v>
      </c>
      <c r="D19" s="44" t="s">
        <v>696</v>
      </c>
      <c r="E19" s="46" t="s">
        <v>697</v>
      </c>
      <c r="F19" s="44">
        <v>2016</v>
      </c>
      <c r="G19" s="44">
        <v>2625</v>
      </c>
      <c r="H19" s="44">
        <v>2625</v>
      </c>
      <c r="I19" s="44" t="s">
        <v>675</v>
      </c>
      <c r="J19" s="44" t="s">
        <v>678</v>
      </c>
    </row>
    <row r="20" spans="1:10" s="61" customFormat="1" ht="41.25" customHeight="1">
      <c r="A20" s="44">
        <v>14</v>
      </c>
      <c r="B20" s="44" t="s">
        <v>621</v>
      </c>
      <c r="C20" s="44" t="s">
        <v>671</v>
      </c>
      <c r="D20" s="44" t="s">
        <v>644</v>
      </c>
      <c r="E20" s="46" t="s">
        <v>699</v>
      </c>
      <c r="F20" s="44">
        <v>2016</v>
      </c>
      <c r="G20" s="44">
        <v>4350</v>
      </c>
      <c r="H20" s="44">
        <v>4350</v>
      </c>
      <c r="I20" s="44" t="s">
        <v>675</v>
      </c>
      <c r="J20" s="44" t="s">
        <v>678</v>
      </c>
    </row>
    <row r="21" spans="1:10" s="61" customFormat="1" ht="41.25" customHeight="1">
      <c r="A21" s="44">
        <v>15</v>
      </c>
      <c r="B21" s="44" t="s">
        <v>700</v>
      </c>
      <c r="C21" s="44" t="s">
        <v>671</v>
      </c>
      <c r="D21" s="44" t="s">
        <v>691</v>
      </c>
      <c r="E21" s="46" t="s">
        <v>983</v>
      </c>
      <c r="F21" s="47" t="s">
        <v>693</v>
      </c>
      <c r="G21" s="47">
        <v>25000</v>
      </c>
      <c r="H21" s="44">
        <v>25000</v>
      </c>
      <c r="I21" s="44" t="s">
        <v>907</v>
      </c>
      <c r="J21" s="44" t="s">
        <v>678</v>
      </c>
    </row>
    <row r="22" spans="1:10" s="61" customFormat="1" ht="41.25" customHeight="1">
      <c r="A22" s="44">
        <v>16</v>
      </c>
      <c r="B22" s="44" t="s">
        <v>702</v>
      </c>
      <c r="C22" s="44" t="s">
        <v>687</v>
      </c>
      <c r="D22" s="47" t="s">
        <v>672</v>
      </c>
      <c r="E22" s="46" t="s">
        <v>703</v>
      </c>
      <c r="F22" s="47">
        <v>2016</v>
      </c>
      <c r="G22" s="44">
        <v>4200</v>
      </c>
      <c r="H22" s="44">
        <v>4200</v>
      </c>
      <c r="I22" s="44" t="s">
        <v>675</v>
      </c>
      <c r="J22" s="44" t="s">
        <v>477</v>
      </c>
    </row>
    <row r="23" spans="1:10" s="61" customFormat="1" ht="41.25" customHeight="1">
      <c r="A23" s="44">
        <v>17</v>
      </c>
      <c r="B23" s="44" t="s">
        <v>984</v>
      </c>
      <c r="C23" s="44" t="s">
        <v>687</v>
      </c>
      <c r="D23" s="47" t="s">
        <v>672</v>
      </c>
      <c r="E23" s="46" t="s">
        <v>985</v>
      </c>
      <c r="F23" s="47" t="s">
        <v>986</v>
      </c>
      <c r="G23" s="44">
        <v>12000</v>
      </c>
      <c r="H23" s="44">
        <f>G23</f>
        <v>12000</v>
      </c>
      <c r="I23" s="44" t="s">
        <v>907</v>
      </c>
      <c r="J23" s="44" t="s">
        <v>678</v>
      </c>
    </row>
    <row r="24" spans="1:10" s="61" customFormat="1" ht="41.25" customHeight="1">
      <c r="A24" s="44">
        <v>18</v>
      </c>
      <c r="B24" s="44" t="s">
        <v>679</v>
      </c>
      <c r="C24" s="44" t="s">
        <v>671</v>
      </c>
      <c r="D24" s="44" t="s">
        <v>646</v>
      </c>
      <c r="E24" s="45" t="s">
        <v>681</v>
      </c>
      <c r="F24" s="44" t="s">
        <v>674</v>
      </c>
      <c r="G24" s="44">
        <v>27000</v>
      </c>
      <c r="H24" s="44">
        <v>27000</v>
      </c>
      <c r="I24" s="44" t="s">
        <v>675</v>
      </c>
      <c r="J24" s="44" t="s">
        <v>678</v>
      </c>
    </row>
    <row r="25" spans="1:10" ht="41.25" customHeight="1">
      <c r="A25" s="44">
        <v>19</v>
      </c>
      <c r="B25" s="16" t="s">
        <v>704</v>
      </c>
      <c r="C25" s="16" t="s">
        <v>687</v>
      </c>
      <c r="D25" s="16" t="s">
        <v>672</v>
      </c>
      <c r="E25" s="17" t="s">
        <v>705</v>
      </c>
      <c r="F25" s="16">
        <v>2016</v>
      </c>
      <c r="G25" s="16">
        <v>9700</v>
      </c>
      <c r="H25" s="16">
        <f>G25</f>
        <v>9700</v>
      </c>
      <c r="I25" s="19" t="s">
        <v>675</v>
      </c>
      <c r="J25" s="16" t="s">
        <v>478</v>
      </c>
    </row>
    <row r="26" spans="1:10" s="61" customFormat="1" ht="41.25" customHeight="1">
      <c r="A26" s="44">
        <v>20</v>
      </c>
      <c r="B26" s="44" t="s">
        <v>987</v>
      </c>
      <c r="C26" s="44" t="s">
        <v>671</v>
      </c>
      <c r="D26" s="44" t="s">
        <v>713</v>
      </c>
      <c r="E26" s="46" t="s">
        <v>988</v>
      </c>
      <c r="F26" s="47" t="s">
        <v>986</v>
      </c>
      <c r="G26" s="44">
        <v>2000</v>
      </c>
      <c r="H26" s="44">
        <v>2000</v>
      </c>
      <c r="I26" s="44" t="s">
        <v>907</v>
      </c>
      <c r="J26" s="44" t="s">
        <v>678</v>
      </c>
    </row>
    <row r="27" spans="1:10" s="61" customFormat="1" ht="21.75" customHeight="1">
      <c r="A27" s="70" t="s">
        <v>989</v>
      </c>
      <c r="B27" s="71"/>
      <c r="C27" s="48"/>
      <c r="D27" s="12"/>
      <c r="E27" s="49"/>
      <c r="F27" s="12"/>
      <c r="G27" s="20">
        <f>SUM(G28:G38)</f>
        <v>419277</v>
      </c>
      <c r="H27" s="20">
        <f>SUM(H28:H38)</f>
        <v>418777</v>
      </c>
      <c r="I27" s="16"/>
      <c r="J27" s="12"/>
    </row>
    <row r="28" spans="1:10" s="59" customFormat="1" ht="64.5" customHeight="1">
      <c r="A28" s="16">
        <v>1</v>
      </c>
      <c r="B28" s="16" t="s">
        <v>990</v>
      </c>
      <c r="C28" s="16" t="s">
        <v>664</v>
      </c>
      <c r="D28" s="16" t="s">
        <v>713</v>
      </c>
      <c r="E28" s="17" t="s">
        <v>991</v>
      </c>
      <c r="F28" s="16" t="s">
        <v>992</v>
      </c>
      <c r="G28" s="21">
        <v>120000</v>
      </c>
      <c r="H28" s="21">
        <v>120000</v>
      </c>
      <c r="I28" s="16" t="s">
        <v>907</v>
      </c>
      <c r="J28" s="16" t="s">
        <v>482</v>
      </c>
    </row>
    <row r="29" spans="1:10" s="59" customFormat="1" ht="32.25" customHeight="1">
      <c r="A29" s="16">
        <v>2</v>
      </c>
      <c r="B29" s="16" t="s">
        <v>707</v>
      </c>
      <c r="C29" s="16" t="s">
        <v>671</v>
      </c>
      <c r="D29" s="16" t="s">
        <v>708</v>
      </c>
      <c r="E29" s="17" t="s">
        <v>709</v>
      </c>
      <c r="F29" s="16" t="s">
        <v>674</v>
      </c>
      <c r="G29" s="16">
        <v>5105</v>
      </c>
      <c r="H29" s="16">
        <v>5105</v>
      </c>
      <c r="I29" s="16" t="s">
        <v>476</v>
      </c>
      <c r="J29" s="16" t="s">
        <v>711</v>
      </c>
    </row>
    <row r="30" spans="1:10" s="59" customFormat="1" ht="35.25" customHeight="1">
      <c r="A30" s="16">
        <v>3</v>
      </c>
      <c r="B30" s="16" t="s">
        <v>993</v>
      </c>
      <c r="C30" s="16" t="s">
        <v>687</v>
      </c>
      <c r="D30" s="16" t="s">
        <v>713</v>
      </c>
      <c r="E30" s="17" t="s">
        <v>994</v>
      </c>
      <c r="F30" s="16" t="s">
        <v>674</v>
      </c>
      <c r="G30" s="16">
        <v>1875</v>
      </c>
      <c r="H30" s="21">
        <v>1875</v>
      </c>
      <c r="I30" s="16" t="s">
        <v>995</v>
      </c>
      <c r="J30" s="16" t="s">
        <v>711</v>
      </c>
    </row>
    <row r="31" spans="1:10" s="59" customFormat="1" ht="66.75" customHeight="1">
      <c r="A31" s="16">
        <v>4</v>
      </c>
      <c r="B31" s="16" t="s">
        <v>475</v>
      </c>
      <c r="C31" s="16" t="s">
        <v>687</v>
      </c>
      <c r="D31" s="16" t="s">
        <v>713</v>
      </c>
      <c r="E31" s="22" t="s">
        <v>996</v>
      </c>
      <c r="F31" s="16" t="s">
        <v>693</v>
      </c>
      <c r="G31" s="16">
        <v>49527</v>
      </c>
      <c r="H31" s="16">
        <f>G31</f>
        <v>49527</v>
      </c>
      <c r="I31" s="16" t="s">
        <v>715</v>
      </c>
      <c r="J31" s="16" t="s">
        <v>711</v>
      </c>
    </row>
    <row r="32" spans="1:10" ht="46.5" customHeight="1">
      <c r="A32" s="16">
        <v>5</v>
      </c>
      <c r="B32" s="19" t="s">
        <v>997</v>
      </c>
      <c r="C32" s="19" t="s">
        <v>687</v>
      </c>
      <c r="D32" s="19" t="s">
        <v>713</v>
      </c>
      <c r="E32" s="18" t="s">
        <v>998</v>
      </c>
      <c r="F32" s="19" t="s">
        <v>718</v>
      </c>
      <c r="G32" s="19">
        <v>19300</v>
      </c>
      <c r="H32" s="19">
        <f>G32</f>
        <v>19300</v>
      </c>
      <c r="I32" s="16" t="s">
        <v>907</v>
      </c>
      <c r="J32" s="16" t="s">
        <v>711</v>
      </c>
    </row>
    <row r="33" spans="1:10" ht="35.25" customHeight="1">
      <c r="A33" s="16">
        <v>6</v>
      </c>
      <c r="B33" s="19" t="s">
        <v>999</v>
      </c>
      <c r="C33" s="19" t="s">
        <v>687</v>
      </c>
      <c r="D33" s="19" t="s">
        <v>713</v>
      </c>
      <c r="E33" s="18" t="s">
        <v>1000</v>
      </c>
      <c r="F33" s="19" t="s">
        <v>796</v>
      </c>
      <c r="G33" s="19">
        <v>128150</v>
      </c>
      <c r="H33" s="19">
        <v>127650</v>
      </c>
      <c r="I33" s="16" t="s">
        <v>719</v>
      </c>
      <c r="J33" s="16" t="s">
        <v>711</v>
      </c>
    </row>
    <row r="34" spans="1:10" s="59" customFormat="1" ht="36.75" customHeight="1">
      <c r="A34" s="16">
        <v>7</v>
      </c>
      <c r="B34" s="16" t="s">
        <v>622</v>
      </c>
      <c r="C34" s="16" t="s">
        <v>664</v>
      </c>
      <c r="D34" s="16" t="s">
        <v>713</v>
      </c>
      <c r="E34" s="17" t="s">
        <v>1001</v>
      </c>
      <c r="F34" s="16" t="s">
        <v>693</v>
      </c>
      <c r="G34" s="21">
        <v>24000</v>
      </c>
      <c r="H34" s="21">
        <v>24000</v>
      </c>
      <c r="I34" s="16" t="s">
        <v>719</v>
      </c>
      <c r="J34" s="16" t="s">
        <v>720</v>
      </c>
    </row>
    <row r="35" spans="1:10" ht="46.5" customHeight="1">
      <c r="A35" s="16">
        <v>8</v>
      </c>
      <c r="B35" s="16" t="s">
        <v>1002</v>
      </c>
      <c r="C35" s="19" t="s">
        <v>687</v>
      </c>
      <c r="D35" s="19" t="s">
        <v>713</v>
      </c>
      <c r="E35" s="17" t="s">
        <v>1003</v>
      </c>
      <c r="F35" s="16" t="s">
        <v>674</v>
      </c>
      <c r="G35" s="16">
        <v>5000</v>
      </c>
      <c r="H35" s="19">
        <f>G35</f>
        <v>5000</v>
      </c>
      <c r="I35" s="16" t="s">
        <v>907</v>
      </c>
      <c r="J35" s="16" t="s">
        <v>711</v>
      </c>
    </row>
    <row r="36" spans="1:10" ht="33" customHeight="1">
      <c r="A36" s="16">
        <v>9</v>
      </c>
      <c r="B36" s="19" t="s">
        <v>721</v>
      </c>
      <c r="C36" s="19" t="s">
        <v>722</v>
      </c>
      <c r="D36" s="19" t="s">
        <v>691</v>
      </c>
      <c r="E36" s="18" t="s">
        <v>1004</v>
      </c>
      <c r="F36" s="19" t="s">
        <v>693</v>
      </c>
      <c r="G36" s="19">
        <v>55820</v>
      </c>
      <c r="H36" s="19">
        <f>G36</f>
        <v>55820</v>
      </c>
      <c r="I36" s="16" t="s">
        <v>907</v>
      </c>
      <c r="J36" s="16" t="s">
        <v>724</v>
      </c>
    </row>
    <row r="37" spans="1:10" ht="30.75" customHeight="1">
      <c r="A37" s="16">
        <v>10</v>
      </c>
      <c r="B37" s="19" t="s">
        <v>1005</v>
      </c>
      <c r="C37" s="23" t="s">
        <v>687</v>
      </c>
      <c r="D37" s="38" t="s">
        <v>713</v>
      </c>
      <c r="E37" s="18" t="s">
        <v>1006</v>
      </c>
      <c r="F37" s="19" t="s">
        <v>718</v>
      </c>
      <c r="G37" s="19">
        <v>500</v>
      </c>
      <c r="H37" s="19">
        <v>500</v>
      </c>
      <c r="I37" s="16" t="s">
        <v>907</v>
      </c>
      <c r="J37" s="16" t="s">
        <v>711</v>
      </c>
    </row>
    <row r="38" spans="1:10" ht="74.25" customHeight="1">
      <c r="A38" s="16">
        <v>11</v>
      </c>
      <c r="B38" s="19" t="s">
        <v>1007</v>
      </c>
      <c r="C38" s="23" t="s">
        <v>687</v>
      </c>
      <c r="D38" s="38" t="s">
        <v>691</v>
      </c>
      <c r="E38" s="18" t="s">
        <v>1008</v>
      </c>
      <c r="F38" s="24" t="s">
        <v>674</v>
      </c>
      <c r="G38" s="24">
        <v>10000</v>
      </c>
      <c r="H38" s="24">
        <v>10000</v>
      </c>
      <c r="I38" s="16" t="s">
        <v>719</v>
      </c>
      <c r="J38" s="16" t="s">
        <v>711</v>
      </c>
    </row>
    <row r="39" spans="1:10" s="61" customFormat="1" ht="16.5" customHeight="1">
      <c r="A39" s="66" t="s">
        <v>1009</v>
      </c>
      <c r="B39" s="67"/>
      <c r="C39" s="66"/>
      <c r="D39" s="66"/>
      <c r="E39" s="49"/>
      <c r="F39" s="12"/>
      <c r="G39" s="12">
        <f>SUM(G40:G44)</f>
        <v>285000</v>
      </c>
      <c r="H39" s="12">
        <f>SUM(H40:H44)</f>
        <v>285000</v>
      </c>
      <c r="I39" s="16"/>
      <c r="J39" s="12"/>
    </row>
    <row r="40" spans="1:10" ht="54.75" customHeight="1">
      <c r="A40" s="16">
        <v>1</v>
      </c>
      <c r="B40" s="19" t="s">
        <v>486</v>
      </c>
      <c r="C40" s="19" t="s">
        <v>886</v>
      </c>
      <c r="D40" s="16" t="s">
        <v>713</v>
      </c>
      <c r="E40" s="18" t="s">
        <v>1011</v>
      </c>
      <c r="F40" s="16" t="s">
        <v>796</v>
      </c>
      <c r="G40" s="16">
        <v>250000</v>
      </c>
      <c r="H40" s="19">
        <f>G40</f>
        <v>250000</v>
      </c>
      <c r="I40" s="19" t="s">
        <v>729</v>
      </c>
      <c r="J40" s="19" t="s">
        <v>485</v>
      </c>
    </row>
    <row r="41" spans="1:10" ht="39" customHeight="1">
      <c r="A41" s="16">
        <v>2</v>
      </c>
      <c r="B41" s="19" t="s">
        <v>1012</v>
      </c>
      <c r="C41" s="19" t="s">
        <v>687</v>
      </c>
      <c r="D41" s="16" t="s">
        <v>691</v>
      </c>
      <c r="E41" s="18" t="s">
        <v>1013</v>
      </c>
      <c r="F41" s="19" t="s">
        <v>693</v>
      </c>
      <c r="G41" s="19">
        <v>5000</v>
      </c>
      <c r="H41" s="19">
        <f>G41</f>
        <v>5000</v>
      </c>
      <c r="I41" s="19" t="s">
        <v>563</v>
      </c>
      <c r="J41" s="16" t="s">
        <v>1015</v>
      </c>
    </row>
    <row r="42" spans="1:10" ht="39" customHeight="1">
      <c r="A42" s="16">
        <v>3</v>
      </c>
      <c r="B42" s="19" t="s">
        <v>1016</v>
      </c>
      <c r="C42" s="19" t="s">
        <v>687</v>
      </c>
      <c r="D42" s="16" t="s">
        <v>672</v>
      </c>
      <c r="E42" s="18" t="s">
        <v>1017</v>
      </c>
      <c r="F42" s="19" t="s">
        <v>986</v>
      </c>
      <c r="G42" s="19">
        <v>8000</v>
      </c>
      <c r="H42" s="19">
        <f>G42</f>
        <v>8000</v>
      </c>
      <c r="I42" s="19" t="s">
        <v>907</v>
      </c>
      <c r="J42" s="16" t="s">
        <v>1018</v>
      </c>
    </row>
    <row r="43" spans="1:10" ht="43.5" customHeight="1">
      <c r="A43" s="16">
        <v>4</v>
      </c>
      <c r="B43" s="19" t="s">
        <v>484</v>
      </c>
      <c r="C43" s="19" t="s">
        <v>664</v>
      </c>
      <c r="D43" s="16" t="s">
        <v>691</v>
      </c>
      <c r="E43" s="18" t="s">
        <v>734</v>
      </c>
      <c r="F43" s="19">
        <v>2016</v>
      </c>
      <c r="G43" s="19">
        <v>12000</v>
      </c>
      <c r="H43" s="19">
        <f>G43</f>
        <v>12000</v>
      </c>
      <c r="I43" s="19" t="s">
        <v>675</v>
      </c>
      <c r="J43" s="16" t="s">
        <v>564</v>
      </c>
    </row>
    <row r="44" spans="1:10" ht="39" customHeight="1">
      <c r="A44" s="16">
        <v>5</v>
      </c>
      <c r="B44" s="19" t="s">
        <v>735</v>
      </c>
      <c r="C44" s="19" t="s">
        <v>671</v>
      </c>
      <c r="D44" s="16" t="s">
        <v>736</v>
      </c>
      <c r="E44" s="18" t="s">
        <v>737</v>
      </c>
      <c r="F44" s="19" t="s">
        <v>718</v>
      </c>
      <c r="G44" s="19">
        <v>10000</v>
      </c>
      <c r="H44" s="19">
        <f>G44</f>
        <v>10000</v>
      </c>
      <c r="I44" s="19" t="s">
        <v>675</v>
      </c>
      <c r="J44" s="16" t="s">
        <v>565</v>
      </c>
    </row>
    <row r="45" spans="1:10" ht="16.5" customHeight="1">
      <c r="A45" s="66" t="s">
        <v>1019</v>
      </c>
      <c r="B45" s="67"/>
      <c r="C45" s="12"/>
      <c r="D45" s="12"/>
      <c r="E45" s="17"/>
      <c r="F45" s="16"/>
      <c r="G45" s="12">
        <f>SUM(G46:G87)</f>
        <v>2328700</v>
      </c>
      <c r="H45" s="12">
        <f>SUM(H46:H87)</f>
        <v>2254200</v>
      </c>
      <c r="I45" s="19"/>
      <c r="J45" s="16"/>
    </row>
    <row r="46" spans="1:10" ht="38.25" customHeight="1">
      <c r="A46" s="16">
        <v>1</v>
      </c>
      <c r="B46" s="16" t="s">
        <v>750</v>
      </c>
      <c r="C46" s="16" t="s">
        <v>687</v>
      </c>
      <c r="D46" s="16" t="s">
        <v>672</v>
      </c>
      <c r="E46" s="17" t="s">
        <v>751</v>
      </c>
      <c r="F46" s="16" t="s">
        <v>752</v>
      </c>
      <c r="G46" s="16">
        <v>15000</v>
      </c>
      <c r="H46" s="16">
        <f>G46</f>
        <v>15000</v>
      </c>
      <c r="I46" s="19" t="s">
        <v>675</v>
      </c>
      <c r="J46" s="16" t="s">
        <v>743</v>
      </c>
    </row>
    <row r="47" spans="1:10" ht="45" customHeight="1">
      <c r="A47" s="16">
        <v>2</v>
      </c>
      <c r="B47" s="16" t="s">
        <v>623</v>
      </c>
      <c r="C47" s="16" t="s">
        <v>664</v>
      </c>
      <c r="D47" s="16" t="s">
        <v>672</v>
      </c>
      <c r="E47" s="17" t="s">
        <v>754</v>
      </c>
      <c r="F47" s="16" t="s">
        <v>752</v>
      </c>
      <c r="G47" s="16">
        <v>60000</v>
      </c>
      <c r="H47" s="16">
        <f>G47</f>
        <v>60000</v>
      </c>
      <c r="I47" s="19" t="s">
        <v>675</v>
      </c>
      <c r="J47" s="16" t="s">
        <v>743</v>
      </c>
    </row>
    <row r="48" spans="1:10" ht="52.5" customHeight="1">
      <c r="A48" s="16">
        <v>3</v>
      </c>
      <c r="B48" s="16" t="s">
        <v>1020</v>
      </c>
      <c r="C48" s="16" t="s">
        <v>687</v>
      </c>
      <c r="D48" s="16" t="s">
        <v>672</v>
      </c>
      <c r="E48" s="17" t="s">
        <v>1021</v>
      </c>
      <c r="F48" s="16" t="s">
        <v>1022</v>
      </c>
      <c r="G48" s="16">
        <v>320000</v>
      </c>
      <c r="H48" s="16">
        <v>320000</v>
      </c>
      <c r="I48" s="19" t="s">
        <v>675</v>
      </c>
      <c r="J48" s="16" t="s">
        <v>749</v>
      </c>
    </row>
    <row r="49" spans="1:10" ht="48.75" customHeight="1">
      <c r="A49" s="16">
        <v>4</v>
      </c>
      <c r="B49" s="16" t="s">
        <v>1023</v>
      </c>
      <c r="C49" s="16" t="s">
        <v>687</v>
      </c>
      <c r="D49" s="16" t="s">
        <v>1024</v>
      </c>
      <c r="E49" s="17" t="s">
        <v>1025</v>
      </c>
      <c r="F49" s="16" t="s">
        <v>718</v>
      </c>
      <c r="G49" s="16">
        <v>38000</v>
      </c>
      <c r="H49" s="16">
        <f>G49</f>
        <v>38000</v>
      </c>
      <c r="I49" s="16" t="s">
        <v>907</v>
      </c>
      <c r="J49" s="16" t="s">
        <v>483</v>
      </c>
    </row>
    <row r="50" spans="1:10" ht="59.25" customHeight="1">
      <c r="A50" s="16">
        <v>5</v>
      </c>
      <c r="B50" s="16" t="s">
        <v>1026</v>
      </c>
      <c r="C50" s="19" t="s">
        <v>664</v>
      </c>
      <c r="D50" s="16" t="s">
        <v>758</v>
      </c>
      <c r="E50" s="17" t="s">
        <v>1027</v>
      </c>
      <c r="F50" s="16" t="s">
        <v>796</v>
      </c>
      <c r="G50" s="21">
        <v>181500</v>
      </c>
      <c r="H50" s="21">
        <v>149000</v>
      </c>
      <c r="I50" s="16" t="s">
        <v>668</v>
      </c>
      <c r="J50" s="16" t="s">
        <v>768</v>
      </c>
    </row>
    <row r="51" spans="1:10" ht="48" customHeight="1">
      <c r="A51" s="16">
        <v>6</v>
      </c>
      <c r="B51" s="16" t="s">
        <v>624</v>
      </c>
      <c r="C51" s="16" t="s">
        <v>687</v>
      </c>
      <c r="D51" s="16" t="s">
        <v>758</v>
      </c>
      <c r="E51" s="17" t="s">
        <v>1028</v>
      </c>
      <c r="F51" s="16" t="s">
        <v>674</v>
      </c>
      <c r="G51" s="16">
        <v>20000</v>
      </c>
      <c r="H51" s="16">
        <v>20000</v>
      </c>
      <c r="I51" s="19" t="s">
        <v>907</v>
      </c>
      <c r="J51" s="16" t="s">
        <v>768</v>
      </c>
    </row>
    <row r="52" spans="1:10" ht="43.5" customHeight="1">
      <c r="A52" s="16">
        <v>7</v>
      </c>
      <c r="B52" s="16" t="s">
        <v>642</v>
      </c>
      <c r="C52" s="16" t="s">
        <v>687</v>
      </c>
      <c r="D52" s="16" t="s">
        <v>758</v>
      </c>
      <c r="E52" s="17" t="s">
        <v>767</v>
      </c>
      <c r="F52" s="16" t="s">
        <v>674</v>
      </c>
      <c r="G52" s="16">
        <v>4000</v>
      </c>
      <c r="H52" s="16">
        <v>4000</v>
      </c>
      <c r="I52" s="19" t="s">
        <v>675</v>
      </c>
      <c r="J52" s="16" t="s">
        <v>768</v>
      </c>
    </row>
    <row r="53" spans="1:10" ht="43.5" customHeight="1">
      <c r="A53" s="16">
        <v>8</v>
      </c>
      <c r="B53" s="16" t="s">
        <v>643</v>
      </c>
      <c r="C53" s="16" t="s">
        <v>687</v>
      </c>
      <c r="D53" s="16" t="s">
        <v>758</v>
      </c>
      <c r="E53" s="17" t="s">
        <v>1029</v>
      </c>
      <c r="F53" s="16" t="s">
        <v>674</v>
      </c>
      <c r="G53" s="16">
        <v>4000</v>
      </c>
      <c r="H53" s="16">
        <v>4000</v>
      </c>
      <c r="I53" s="19" t="s">
        <v>907</v>
      </c>
      <c r="J53" s="16" t="s">
        <v>768</v>
      </c>
    </row>
    <row r="54" spans="1:10" ht="43.5" customHeight="1">
      <c r="A54" s="16">
        <v>9</v>
      </c>
      <c r="B54" s="16" t="s">
        <v>1030</v>
      </c>
      <c r="C54" s="16" t="s">
        <v>664</v>
      </c>
      <c r="D54" s="16" t="s">
        <v>758</v>
      </c>
      <c r="E54" s="17" t="s">
        <v>1031</v>
      </c>
      <c r="F54" s="16" t="s">
        <v>718</v>
      </c>
      <c r="G54" s="16">
        <v>14400</v>
      </c>
      <c r="H54" s="16">
        <v>12400</v>
      </c>
      <c r="I54" s="19" t="s">
        <v>907</v>
      </c>
      <c r="J54" s="16" t="s">
        <v>768</v>
      </c>
    </row>
    <row r="55" spans="1:10" s="59" customFormat="1" ht="42.75" customHeight="1">
      <c r="A55" s="16">
        <v>10</v>
      </c>
      <c r="B55" s="16" t="s">
        <v>744</v>
      </c>
      <c r="C55" s="16" t="s">
        <v>687</v>
      </c>
      <c r="D55" s="16" t="s">
        <v>672</v>
      </c>
      <c r="E55" s="17" t="s">
        <v>1032</v>
      </c>
      <c r="F55" s="16" t="s">
        <v>674</v>
      </c>
      <c r="G55" s="16">
        <v>30000</v>
      </c>
      <c r="H55" s="16">
        <v>30000</v>
      </c>
      <c r="I55" s="16" t="s">
        <v>668</v>
      </c>
      <c r="J55" s="16" t="s">
        <v>746</v>
      </c>
    </row>
    <row r="56" spans="1:10" ht="36.75" customHeight="1">
      <c r="A56" s="16">
        <v>11</v>
      </c>
      <c r="B56" s="16" t="s">
        <v>1033</v>
      </c>
      <c r="C56" s="16" t="s">
        <v>664</v>
      </c>
      <c r="D56" s="16" t="s">
        <v>672</v>
      </c>
      <c r="E56" s="17" t="s">
        <v>1034</v>
      </c>
      <c r="F56" s="16" t="s">
        <v>752</v>
      </c>
      <c r="G56" s="16">
        <v>88000</v>
      </c>
      <c r="H56" s="16">
        <v>78000</v>
      </c>
      <c r="I56" s="16" t="s">
        <v>907</v>
      </c>
      <c r="J56" s="16" t="s">
        <v>1035</v>
      </c>
    </row>
    <row r="57" spans="1:10" ht="46.5" customHeight="1">
      <c r="A57" s="16">
        <v>12</v>
      </c>
      <c r="B57" s="16" t="s">
        <v>1036</v>
      </c>
      <c r="C57" s="19" t="s">
        <v>687</v>
      </c>
      <c r="D57" s="16" t="s">
        <v>1037</v>
      </c>
      <c r="E57" s="17" t="s">
        <v>1038</v>
      </c>
      <c r="F57" s="16" t="s">
        <v>1039</v>
      </c>
      <c r="G57" s="16">
        <v>6000</v>
      </c>
      <c r="H57" s="16">
        <v>6000</v>
      </c>
      <c r="I57" s="16" t="s">
        <v>907</v>
      </c>
      <c r="J57" s="16" t="s">
        <v>749</v>
      </c>
    </row>
    <row r="58" spans="1:10" ht="30.75" customHeight="1">
      <c r="A58" s="16">
        <v>13</v>
      </c>
      <c r="B58" s="16" t="s">
        <v>1040</v>
      </c>
      <c r="C58" s="19" t="s">
        <v>687</v>
      </c>
      <c r="D58" s="16" t="s">
        <v>1041</v>
      </c>
      <c r="E58" s="17" t="s">
        <v>1042</v>
      </c>
      <c r="F58" s="16" t="s">
        <v>986</v>
      </c>
      <c r="G58" s="16">
        <v>4300</v>
      </c>
      <c r="H58" s="16">
        <v>4300</v>
      </c>
      <c r="I58" s="16" t="s">
        <v>907</v>
      </c>
      <c r="J58" s="16" t="s">
        <v>749</v>
      </c>
    </row>
    <row r="59" spans="1:10" ht="36.75" customHeight="1">
      <c r="A59" s="16">
        <v>14</v>
      </c>
      <c r="B59" s="16" t="s">
        <v>747</v>
      </c>
      <c r="C59" s="19" t="s">
        <v>687</v>
      </c>
      <c r="D59" s="16" t="s">
        <v>672</v>
      </c>
      <c r="E59" s="17" t="s">
        <v>1043</v>
      </c>
      <c r="F59" s="16" t="s">
        <v>718</v>
      </c>
      <c r="G59" s="16">
        <v>30000</v>
      </c>
      <c r="H59" s="19">
        <f t="shared" ref="H59:H64" si="0">G59</f>
        <v>30000</v>
      </c>
      <c r="I59" s="19" t="s">
        <v>675</v>
      </c>
      <c r="J59" s="16" t="s">
        <v>749</v>
      </c>
    </row>
    <row r="60" spans="1:10" ht="40.5" customHeight="1">
      <c r="A60" s="16">
        <v>15</v>
      </c>
      <c r="B60" s="16" t="s">
        <v>769</v>
      </c>
      <c r="C60" s="16" t="s">
        <v>687</v>
      </c>
      <c r="D60" s="16" t="s">
        <v>672</v>
      </c>
      <c r="E60" s="17" t="s">
        <v>770</v>
      </c>
      <c r="F60" s="16">
        <v>2016</v>
      </c>
      <c r="G60" s="16">
        <v>3000</v>
      </c>
      <c r="H60" s="19">
        <f t="shared" si="0"/>
        <v>3000</v>
      </c>
      <c r="I60" s="19" t="s">
        <v>675</v>
      </c>
      <c r="J60" s="16" t="s">
        <v>743</v>
      </c>
    </row>
    <row r="61" spans="1:10" ht="56.25" customHeight="1">
      <c r="A61" s="16">
        <v>16</v>
      </c>
      <c r="B61" s="16" t="s">
        <v>641</v>
      </c>
      <c r="C61" s="16" t="s">
        <v>687</v>
      </c>
      <c r="D61" s="16" t="s">
        <v>672</v>
      </c>
      <c r="E61" s="17" t="s">
        <v>1044</v>
      </c>
      <c r="F61" s="16">
        <v>2016</v>
      </c>
      <c r="G61" s="16">
        <v>3500</v>
      </c>
      <c r="H61" s="16">
        <f t="shared" si="0"/>
        <v>3500</v>
      </c>
      <c r="I61" s="19" t="s">
        <v>675</v>
      </c>
      <c r="J61" s="16" t="s">
        <v>743</v>
      </c>
    </row>
    <row r="62" spans="1:10" ht="36.75" customHeight="1">
      <c r="A62" s="16">
        <v>17</v>
      </c>
      <c r="B62" s="16" t="s">
        <v>1045</v>
      </c>
      <c r="C62" s="19" t="s">
        <v>687</v>
      </c>
      <c r="D62" s="16" t="s">
        <v>672</v>
      </c>
      <c r="E62" s="17" t="s">
        <v>1046</v>
      </c>
      <c r="F62" s="16">
        <v>2016</v>
      </c>
      <c r="G62" s="16">
        <v>4500</v>
      </c>
      <c r="H62" s="19">
        <f t="shared" si="0"/>
        <v>4500</v>
      </c>
      <c r="I62" s="16" t="s">
        <v>907</v>
      </c>
      <c r="J62" s="16" t="s">
        <v>749</v>
      </c>
    </row>
    <row r="63" spans="1:10" ht="54.75" customHeight="1">
      <c r="A63" s="16">
        <v>18</v>
      </c>
      <c r="B63" s="16" t="s">
        <v>640</v>
      </c>
      <c r="C63" s="16" t="s">
        <v>687</v>
      </c>
      <c r="D63" s="16" t="s">
        <v>772</v>
      </c>
      <c r="E63" s="17" t="s">
        <v>773</v>
      </c>
      <c r="F63" s="16" t="s">
        <v>718</v>
      </c>
      <c r="G63" s="16">
        <v>11500</v>
      </c>
      <c r="H63" s="16">
        <f t="shared" si="0"/>
        <v>11500</v>
      </c>
      <c r="I63" s="16" t="s">
        <v>675</v>
      </c>
      <c r="J63" s="16" t="s">
        <v>774</v>
      </c>
    </row>
    <row r="64" spans="1:10" ht="41.25" customHeight="1">
      <c r="A64" s="16">
        <v>19</v>
      </c>
      <c r="B64" s="16" t="s">
        <v>779</v>
      </c>
      <c r="C64" s="19" t="s">
        <v>687</v>
      </c>
      <c r="D64" s="16" t="s">
        <v>672</v>
      </c>
      <c r="E64" s="17" t="s">
        <v>780</v>
      </c>
      <c r="F64" s="16" t="s">
        <v>693</v>
      </c>
      <c r="G64" s="16">
        <v>15000</v>
      </c>
      <c r="H64" s="19">
        <f t="shared" si="0"/>
        <v>15000</v>
      </c>
      <c r="I64" s="19" t="s">
        <v>675</v>
      </c>
      <c r="J64" s="16" t="s">
        <v>749</v>
      </c>
    </row>
    <row r="65" spans="1:10" ht="34.5" customHeight="1">
      <c r="A65" s="16">
        <v>20</v>
      </c>
      <c r="B65" s="16" t="s">
        <v>1047</v>
      </c>
      <c r="C65" s="16" t="s">
        <v>687</v>
      </c>
      <c r="D65" s="16" t="s">
        <v>1048</v>
      </c>
      <c r="E65" s="17" t="s">
        <v>1049</v>
      </c>
      <c r="F65" s="16" t="s">
        <v>674</v>
      </c>
      <c r="G65" s="16">
        <v>4500</v>
      </c>
      <c r="H65" s="16">
        <v>4500</v>
      </c>
      <c r="I65" s="16" t="s">
        <v>907</v>
      </c>
      <c r="J65" s="16" t="s">
        <v>749</v>
      </c>
    </row>
    <row r="66" spans="1:10" ht="45" customHeight="1">
      <c r="A66" s="16">
        <v>21</v>
      </c>
      <c r="B66" s="16" t="s">
        <v>625</v>
      </c>
      <c r="C66" s="19" t="s">
        <v>687</v>
      </c>
      <c r="D66" s="16" t="s">
        <v>672</v>
      </c>
      <c r="E66" s="17" t="s">
        <v>783</v>
      </c>
      <c r="F66" s="16" t="s">
        <v>674</v>
      </c>
      <c r="G66" s="16">
        <v>7500</v>
      </c>
      <c r="H66" s="16">
        <f>G66</f>
        <v>7500</v>
      </c>
      <c r="I66" s="19" t="s">
        <v>675</v>
      </c>
      <c r="J66" s="16" t="s">
        <v>784</v>
      </c>
    </row>
    <row r="67" spans="1:10" ht="63.75" customHeight="1">
      <c r="A67" s="16">
        <v>22</v>
      </c>
      <c r="B67" s="16" t="s">
        <v>626</v>
      </c>
      <c r="C67" s="19" t="s">
        <v>782</v>
      </c>
      <c r="D67" s="16" t="s">
        <v>672</v>
      </c>
      <c r="E67" s="17" t="s">
        <v>1050</v>
      </c>
      <c r="F67" s="16" t="s">
        <v>693</v>
      </c>
      <c r="G67" s="16">
        <v>14200</v>
      </c>
      <c r="H67" s="16">
        <f>G67</f>
        <v>14200</v>
      </c>
      <c r="I67" s="19" t="s">
        <v>675</v>
      </c>
      <c r="J67" s="16" t="s">
        <v>787</v>
      </c>
    </row>
    <row r="68" spans="1:10" ht="43.5" customHeight="1">
      <c r="A68" s="16">
        <v>23</v>
      </c>
      <c r="B68" s="16" t="s">
        <v>566</v>
      </c>
      <c r="C68" s="19" t="s">
        <v>687</v>
      </c>
      <c r="D68" s="16" t="s">
        <v>672</v>
      </c>
      <c r="E68" s="17" t="s">
        <v>1051</v>
      </c>
      <c r="F68" s="16" t="s">
        <v>718</v>
      </c>
      <c r="G68" s="16">
        <v>8000</v>
      </c>
      <c r="H68" s="16">
        <f>G68</f>
        <v>8000</v>
      </c>
      <c r="I68" s="19" t="s">
        <v>907</v>
      </c>
      <c r="J68" s="16" t="s">
        <v>1052</v>
      </c>
    </row>
    <row r="69" spans="1:10" ht="46.5" customHeight="1">
      <c r="A69" s="16">
        <v>24</v>
      </c>
      <c r="B69" s="19" t="s">
        <v>1053</v>
      </c>
      <c r="C69" s="19" t="s">
        <v>687</v>
      </c>
      <c r="D69" s="16" t="s">
        <v>672</v>
      </c>
      <c r="E69" s="18" t="s">
        <v>1054</v>
      </c>
      <c r="F69" s="16" t="s">
        <v>693</v>
      </c>
      <c r="G69" s="16">
        <v>200000</v>
      </c>
      <c r="H69" s="16">
        <f>G69</f>
        <v>200000</v>
      </c>
      <c r="I69" s="19" t="s">
        <v>907</v>
      </c>
      <c r="J69" s="19" t="s">
        <v>337</v>
      </c>
    </row>
    <row r="70" spans="1:10" ht="59.25" customHeight="1">
      <c r="A70" s="16">
        <v>25</v>
      </c>
      <c r="B70" s="16" t="s">
        <v>788</v>
      </c>
      <c r="C70" s="19" t="s">
        <v>687</v>
      </c>
      <c r="D70" s="16" t="s">
        <v>672</v>
      </c>
      <c r="E70" s="17" t="s">
        <v>789</v>
      </c>
      <c r="F70" s="16">
        <v>2016</v>
      </c>
      <c r="G70" s="16">
        <v>7000</v>
      </c>
      <c r="H70" s="19">
        <f>G70</f>
        <v>7000</v>
      </c>
      <c r="I70" s="19" t="s">
        <v>675</v>
      </c>
      <c r="J70" s="16" t="s">
        <v>790</v>
      </c>
    </row>
    <row r="71" spans="1:10" s="61" customFormat="1" ht="28.5" customHeight="1">
      <c r="A71" s="16">
        <v>26</v>
      </c>
      <c r="B71" s="16" t="s">
        <v>1056</v>
      </c>
      <c r="C71" s="16" t="s">
        <v>687</v>
      </c>
      <c r="D71" s="19" t="s">
        <v>672</v>
      </c>
      <c r="E71" s="34" t="s">
        <v>1057</v>
      </c>
      <c r="F71" s="19" t="s">
        <v>718</v>
      </c>
      <c r="G71" s="33">
        <v>5000</v>
      </c>
      <c r="H71" s="33">
        <v>5000</v>
      </c>
      <c r="I71" s="19" t="s">
        <v>907</v>
      </c>
      <c r="J71" s="19" t="s">
        <v>749</v>
      </c>
    </row>
    <row r="72" spans="1:10" s="61" customFormat="1" ht="30.75" customHeight="1">
      <c r="A72" s="16">
        <v>27</v>
      </c>
      <c r="B72" s="16" t="s">
        <v>1058</v>
      </c>
      <c r="C72" s="16" t="s">
        <v>687</v>
      </c>
      <c r="D72" s="19" t="s">
        <v>672</v>
      </c>
      <c r="E72" s="34" t="s">
        <v>1057</v>
      </c>
      <c r="F72" s="19" t="s">
        <v>718</v>
      </c>
      <c r="G72" s="33">
        <v>5000</v>
      </c>
      <c r="H72" s="33">
        <v>5000</v>
      </c>
      <c r="I72" s="16" t="s">
        <v>907</v>
      </c>
      <c r="J72" s="19" t="s">
        <v>749</v>
      </c>
    </row>
    <row r="73" spans="1:10" ht="36.75" customHeight="1">
      <c r="A73" s="16">
        <v>28</v>
      </c>
      <c r="B73" s="16" t="s">
        <v>1059</v>
      </c>
      <c r="C73" s="19" t="s">
        <v>687</v>
      </c>
      <c r="D73" s="16" t="s">
        <v>672</v>
      </c>
      <c r="E73" s="17" t="s">
        <v>1060</v>
      </c>
      <c r="F73" s="16" t="s">
        <v>718</v>
      </c>
      <c r="G73" s="16">
        <v>14600</v>
      </c>
      <c r="H73" s="16">
        <v>14600</v>
      </c>
      <c r="I73" s="19" t="s">
        <v>907</v>
      </c>
      <c r="J73" s="16" t="s">
        <v>1061</v>
      </c>
    </row>
    <row r="74" spans="1:10" ht="45.75" customHeight="1">
      <c r="A74" s="16">
        <v>29</v>
      </c>
      <c r="B74" s="19" t="s">
        <v>791</v>
      </c>
      <c r="C74" s="19" t="s">
        <v>687</v>
      </c>
      <c r="D74" s="19" t="s">
        <v>691</v>
      </c>
      <c r="E74" s="18" t="s">
        <v>792</v>
      </c>
      <c r="F74" s="19" t="s">
        <v>674</v>
      </c>
      <c r="G74" s="19">
        <v>30000</v>
      </c>
      <c r="H74" s="19">
        <f>G74</f>
        <v>30000</v>
      </c>
      <c r="I74" s="19" t="s">
        <v>675</v>
      </c>
      <c r="J74" s="19" t="s">
        <v>793</v>
      </c>
    </row>
    <row r="75" spans="1:10" s="59" customFormat="1" ht="39.75" customHeight="1">
      <c r="A75" s="16">
        <v>30</v>
      </c>
      <c r="B75" s="16" t="s">
        <v>1062</v>
      </c>
      <c r="C75" s="16" t="s">
        <v>664</v>
      </c>
      <c r="D75" s="16" t="s">
        <v>672</v>
      </c>
      <c r="E75" s="17" t="s">
        <v>740</v>
      </c>
      <c r="F75" s="16" t="s">
        <v>741</v>
      </c>
      <c r="G75" s="16">
        <v>80000</v>
      </c>
      <c r="H75" s="16">
        <v>80000</v>
      </c>
      <c r="I75" s="16" t="s">
        <v>742</v>
      </c>
      <c r="J75" s="16" t="s">
        <v>743</v>
      </c>
    </row>
    <row r="76" spans="1:10" ht="75" customHeight="1">
      <c r="A76" s="16">
        <v>31</v>
      </c>
      <c r="B76" s="16" t="s">
        <v>755</v>
      </c>
      <c r="C76" s="16" t="s">
        <v>671</v>
      </c>
      <c r="D76" s="16" t="s">
        <v>672</v>
      </c>
      <c r="E76" s="17" t="s">
        <v>1063</v>
      </c>
      <c r="F76" s="16" t="s">
        <v>693</v>
      </c>
      <c r="G76" s="16">
        <v>122000</v>
      </c>
      <c r="H76" s="16">
        <f>G76</f>
        <v>122000</v>
      </c>
      <c r="I76" s="19" t="s">
        <v>675</v>
      </c>
      <c r="J76" s="16" t="s">
        <v>757</v>
      </c>
    </row>
    <row r="77" spans="1:10" ht="36.75" customHeight="1">
      <c r="A77" s="16">
        <v>32</v>
      </c>
      <c r="B77" s="16" t="s">
        <v>794</v>
      </c>
      <c r="C77" s="19" t="s">
        <v>664</v>
      </c>
      <c r="D77" s="16" t="s">
        <v>672</v>
      </c>
      <c r="E77" s="17" t="s">
        <v>795</v>
      </c>
      <c r="F77" s="16" t="s">
        <v>796</v>
      </c>
      <c r="G77" s="16">
        <v>300000</v>
      </c>
      <c r="H77" s="16">
        <f>G77</f>
        <v>300000</v>
      </c>
      <c r="I77" s="19" t="s">
        <v>668</v>
      </c>
      <c r="J77" s="16" t="s">
        <v>583</v>
      </c>
    </row>
    <row r="78" spans="1:10" ht="28.5" customHeight="1">
      <c r="A78" s="16">
        <v>33</v>
      </c>
      <c r="B78" s="16" t="s">
        <v>1064</v>
      </c>
      <c r="C78" s="19" t="s">
        <v>687</v>
      </c>
      <c r="D78" s="16" t="s">
        <v>1037</v>
      </c>
      <c r="E78" s="17" t="s">
        <v>1065</v>
      </c>
      <c r="F78" s="16" t="s">
        <v>752</v>
      </c>
      <c r="G78" s="16">
        <v>16000</v>
      </c>
      <c r="H78" s="16">
        <v>16000</v>
      </c>
      <c r="I78" s="19" t="s">
        <v>668</v>
      </c>
      <c r="J78" s="16" t="s">
        <v>1066</v>
      </c>
    </row>
    <row r="79" spans="1:10" ht="36.75" customHeight="1">
      <c r="A79" s="16">
        <v>34</v>
      </c>
      <c r="B79" s="16" t="s">
        <v>1067</v>
      </c>
      <c r="C79" s="19" t="s">
        <v>664</v>
      </c>
      <c r="D79" s="16" t="s">
        <v>799</v>
      </c>
      <c r="E79" s="17" t="s">
        <v>800</v>
      </c>
      <c r="F79" s="16" t="s">
        <v>752</v>
      </c>
      <c r="G79" s="16">
        <v>66000</v>
      </c>
      <c r="H79" s="16">
        <v>66000</v>
      </c>
      <c r="I79" s="19" t="s">
        <v>668</v>
      </c>
      <c r="J79" s="16" t="s">
        <v>584</v>
      </c>
    </row>
    <row r="80" spans="1:10" ht="36.75" customHeight="1">
      <c r="A80" s="16">
        <v>35</v>
      </c>
      <c r="B80" s="16" t="s">
        <v>1068</v>
      </c>
      <c r="C80" s="19" t="s">
        <v>687</v>
      </c>
      <c r="D80" s="16" t="s">
        <v>1041</v>
      </c>
      <c r="E80" s="17" t="s">
        <v>1069</v>
      </c>
      <c r="F80" s="16" t="s">
        <v>718</v>
      </c>
      <c r="G80" s="16">
        <v>26000</v>
      </c>
      <c r="H80" s="16">
        <v>26000</v>
      </c>
      <c r="I80" s="19" t="s">
        <v>907</v>
      </c>
      <c r="J80" s="16" t="s">
        <v>1070</v>
      </c>
    </row>
    <row r="81" spans="1:10" ht="29.25" customHeight="1">
      <c r="A81" s="16">
        <v>36</v>
      </c>
      <c r="B81" s="16" t="s">
        <v>1071</v>
      </c>
      <c r="C81" s="19" t="s">
        <v>687</v>
      </c>
      <c r="D81" s="16" t="s">
        <v>1037</v>
      </c>
      <c r="E81" s="17" t="s">
        <v>1072</v>
      </c>
      <c r="F81" s="16" t="s">
        <v>752</v>
      </c>
      <c r="G81" s="16">
        <v>22000</v>
      </c>
      <c r="H81" s="16">
        <v>20000</v>
      </c>
      <c r="I81" s="19" t="s">
        <v>668</v>
      </c>
      <c r="J81" s="16" t="s">
        <v>1073</v>
      </c>
    </row>
    <row r="82" spans="1:10" ht="40.5" customHeight="1">
      <c r="A82" s="16">
        <v>37</v>
      </c>
      <c r="B82" s="16" t="s">
        <v>1074</v>
      </c>
      <c r="C82" s="19" t="s">
        <v>687</v>
      </c>
      <c r="D82" s="16" t="s">
        <v>1041</v>
      </c>
      <c r="E82" s="17" t="s">
        <v>1075</v>
      </c>
      <c r="F82" s="16" t="s">
        <v>752</v>
      </c>
      <c r="G82" s="16">
        <v>50000</v>
      </c>
      <c r="H82" s="16">
        <v>22000</v>
      </c>
      <c r="I82" s="19" t="s">
        <v>668</v>
      </c>
      <c r="J82" s="16" t="s">
        <v>1076</v>
      </c>
    </row>
    <row r="83" spans="1:10" ht="40.5" customHeight="1">
      <c r="A83" s="16">
        <v>38</v>
      </c>
      <c r="B83" s="37" t="s">
        <v>1077</v>
      </c>
      <c r="C83" s="16" t="s">
        <v>664</v>
      </c>
      <c r="D83" s="16" t="s">
        <v>691</v>
      </c>
      <c r="E83" s="17" t="s">
        <v>1078</v>
      </c>
      <c r="F83" s="16" t="s">
        <v>1079</v>
      </c>
      <c r="G83" s="16">
        <v>240000</v>
      </c>
      <c r="H83" s="16">
        <v>240000</v>
      </c>
      <c r="I83" s="19" t="s">
        <v>668</v>
      </c>
      <c r="J83" s="16" t="s">
        <v>778</v>
      </c>
    </row>
    <row r="84" spans="1:10" ht="40.5" customHeight="1">
      <c r="A84" s="16">
        <v>39</v>
      </c>
      <c r="B84" s="37" t="s">
        <v>627</v>
      </c>
      <c r="C84" s="16" t="s">
        <v>664</v>
      </c>
      <c r="D84" s="16" t="s">
        <v>691</v>
      </c>
      <c r="E84" s="17" t="s">
        <v>1080</v>
      </c>
      <c r="F84" s="16" t="s">
        <v>1079</v>
      </c>
      <c r="G84" s="16">
        <v>60000</v>
      </c>
      <c r="H84" s="16">
        <v>60000</v>
      </c>
      <c r="I84" s="19" t="s">
        <v>668</v>
      </c>
      <c r="J84" s="16" t="s">
        <v>778</v>
      </c>
    </row>
    <row r="85" spans="1:10" ht="40.5" customHeight="1">
      <c r="A85" s="16">
        <v>40</v>
      </c>
      <c r="B85" s="37" t="s">
        <v>802</v>
      </c>
      <c r="C85" s="19" t="s">
        <v>687</v>
      </c>
      <c r="D85" s="16" t="s">
        <v>672</v>
      </c>
      <c r="E85" s="17" t="s">
        <v>803</v>
      </c>
      <c r="F85" s="16" t="s">
        <v>674</v>
      </c>
      <c r="G85" s="16">
        <v>9200</v>
      </c>
      <c r="H85" s="16">
        <f>G85</f>
        <v>9200</v>
      </c>
      <c r="I85" s="19" t="s">
        <v>675</v>
      </c>
      <c r="J85" s="16" t="s">
        <v>804</v>
      </c>
    </row>
    <row r="86" spans="1:10" ht="40.5" customHeight="1">
      <c r="A86" s="16">
        <v>41</v>
      </c>
      <c r="B86" s="16" t="s">
        <v>805</v>
      </c>
      <c r="C86" s="16" t="s">
        <v>664</v>
      </c>
      <c r="D86" s="16" t="s">
        <v>672</v>
      </c>
      <c r="E86" s="17" t="s">
        <v>806</v>
      </c>
      <c r="F86" s="16" t="s">
        <v>752</v>
      </c>
      <c r="G86" s="16">
        <v>100000</v>
      </c>
      <c r="H86" s="16">
        <f>G86</f>
        <v>100000</v>
      </c>
      <c r="I86" s="16" t="s">
        <v>628</v>
      </c>
      <c r="J86" s="16" t="s">
        <v>807</v>
      </c>
    </row>
    <row r="87" spans="1:10" ht="45" customHeight="1">
      <c r="A87" s="16">
        <v>42</v>
      </c>
      <c r="B87" s="19" t="s">
        <v>1081</v>
      </c>
      <c r="C87" s="19" t="s">
        <v>687</v>
      </c>
      <c r="D87" s="19" t="s">
        <v>713</v>
      </c>
      <c r="E87" s="18" t="s">
        <v>1082</v>
      </c>
      <c r="F87" s="19" t="s">
        <v>693</v>
      </c>
      <c r="G87" s="19">
        <f>500*177+500</f>
        <v>89000</v>
      </c>
      <c r="H87" s="19">
        <f>G87</f>
        <v>89000</v>
      </c>
      <c r="I87" s="19" t="s">
        <v>675</v>
      </c>
      <c r="J87" s="19" t="s">
        <v>1083</v>
      </c>
    </row>
    <row r="88" spans="1:10" ht="16.5" customHeight="1">
      <c r="A88" s="66" t="s">
        <v>1084</v>
      </c>
      <c r="B88" s="67"/>
      <c r="C88" s="12"/>
      <c r="D88" s="12"/>
      <c r="E88" s="49"/>
      <c r="F88" s="16"/>
      <c r="G88" s="12">
        <f>SUM(G89:G93)</f>
        <v>17304</v>
      </c>
      <c r="H88" s="12">
        <f>SUM(H89:H93)</f>
        <v>17304</v>
      </c>
      <c r="I88" s="16"/>
      <c r="J88" s="12"/>
    </row>
    <row r="89" spans="1:10" ht="36" customHeight="1">
      <c r="A89" s="16">
        <v>1</v>
      </c>
      <c r="B89" s="29" t="s">
        <v>638</v>
      </c>
      <c r="C89" s="29" t="s">
        <v>687</v>
      </c>
      <c r="D89" s="29" t="s">
        <v>672</v>
      </c>
      <c r="E89" s="28" t="s">
        <v>1085</v>
      </c>
      <c r="F89" s="29" t="s">
        <v>674</v>
      </c>
      <c r="G89" s="29">
        <v>1282</v>
      </c>
      <c r="H89" s="29">
        <v>1282</v>
      </c>
      <c r="I89" s="29" t="s">
        <v>907</v>
      </c>
      <c r="J89" s="29" t="s">
        <v>1086</v>
      </c>
    </row>
    <row r="90" spans="1:10" ht="34.5" customHeight="1">
      <c r="A90" s="16">
        <v>2</v>
      </c>
      <c r="B90" s="29" t="s">
        <v>1087</v>
      </c>
      <c r="C90" s="29" t="s">
        <v>687</v>
      </c>
      <c r="D90" s="29" t="s">
        <v>591</v>
      </c>
      <c r="E90" s="28" t="s">
        <v>1088</v>
      </c>
      <c r="F90" s="29" t="s">
        <v>674</v>
      </c>
      <c r="G90" s="29">
        <v>412</v>
      </c>
      <c r="H90" s="29">
        <v>412</v>
      </c>
      <c r="I90" s="29" t="s">
        <v>907</v>
      </c>
      <c r="J90" s="29" t="s">
        <v>1086</v>
      </c>
    </row>
    <row r="91" spans="1:10" ht="35.25" customHeight="1">
      <c r="A91" s="16">
        <v>3</v>
      </c>
      <c r="B91" s="29" t="s">
        <v>809</v>
      </c>
      <c r="C91" s="29" t="s">
        <v>687</v>
      </c>
      <c r="D91" s="29" t="s">
        <v>691</v>
      </c>
      <c r="E91" s="28" t="s">
        <v>810</v>
      </c>
      <c r="F91" s="29">
        <v>2016</v>
      </c>
      <c r="G91" s="29">
        <v>4815</v>
      </c>
      <c r="H91" s="29">
        <f>G91</f>
        <v>4815</v>
      </c>
      <c r="I91" s="29" t="s">
        <v>675</v>
      </c>
      <c r="J91" s="29" t="s">
        <v>811</v>
      </c>
    </row>
    <row r="92" spans="1:10" ht="36" customHeight="1">
      <c r="A92" s="16">
        <v>4</v>
      </c>
      <c r="B92" s="29" t="s">
        <v>812</v>
      </c>
      <c r="C92" s="29" t="s">
        <v>687</v>
      </c>
      <c r="D92" s="29" t="s">
        <v>672</v>
      </c>
      <c r="E92" s="28" t="s">
        <v>813</v>
      </c>
      <c r="F92" s="29" t="s">
        <v>718</v>
      </c>
      <c r="G92" s="29">
        <v>9600</v>
      </c>
      <c r="H92" s="29">
        <f>G92</f>
        <v>9600</v>
      </c>
      <c r="I92" s="29" t="s">
        <v>675</v>
      </c>
      <c r="J92" s="29" t="s">
        <v>811</v>
      </c>
    </row>
    <row r="93" spans="1:10" ht="37.5" customHeight="1">
      <c r="A93" s="16">
        <v>5</v>
      </c>
      <c r="B93" s="29" t="s">
        <v>639</v>
      </c>
      <c r="C93" s="29" t="s">
        <v>687</v>
      </c>
      <c r="D93" s="29" t="s">
        <v>672</v>
      </c>
      <c r="E93" s="28" t="s">
        <v>1090</v>
      </c>
      <c r="F93" s="29" t="s">
        <v>718</v>
      </c>
      <c r="G93" s="29">
        <v>1195</v>
      </c>
      <c r="H93" s="29">
        <v>1195</v>
      </c>
      <c r="I93" s="29" t="s">
        <v>907</v>
      </c>
      <c r="J93" s="29" t="s">
        <v>1091</v>
      </c>
    </row>
    <row r="94" spans="1:10" ht="16.5" customHeight="1">
      <c r="A94" s="66" t="s">
        <v>1092</v>
      </c>
      <c r="B94" s="67"/>
      <c r="C94" s="12"/>
      <c r="D94" s="12"/>
      <c r="E94" s="17"/>
      <c r="F94" s="12"/>
      <c r="G94" s="12">
        <f>SUM(G95:G96)</f>
        <v>22900</v>
      </c>
      <c r="H94" s="12">
        <f>SUM(H95:H96)</f>
        <v>22900</v>
      </c>
      <c r="I94" s="32"/>
      <c r="J94" s="16"/>
    </row>
    <row r="95" spans="1:10" ht="29.25" customHeight="1">
      <c r="A95" s="16">
        <v>1</v>
      </c>
      <c r="B95" s="16" t="s">
        <v>629</v>
      </c>
      <c r="C95" s="16" t="s">
        <v>687</v>
      </c>
      <c r="D95" s="16" t="s">
        <v>713</v>
      </c>
      <c r="E95" s="17" t="s">
        <v>1093</v>
      </c>
      <c r="F95" s="16">
        <v>2017</v>
      </c>
      <c r="G95" s="16">
        <v>1400</v>
      </c>
      <c r="H95" s="16">
        <f>G95</f>
        <v>1400</v>
      </c>
      <c r="I95" s="19" t="s">
        <v>907</v>
      </c>
      <c r="J95" s="16" t="s">
        <v>1094</v>
      </c>
    </row>
    <row r="96" spans="1:10" ht="51" customHeight="1">
      <c r="A96" s="16">
        <v>2</v>
      </c>
      <c r="B96" s="84" t="s">
        <v>1387</v>
      </c>
      <c r="C96" s="16" t="s">
        <v>687</v>
      </c>
      <c r="D96" s="16" t="s">
        <v>691</v>
      </c>
      <c r="E96" s="17" t="s">
        <v>816</v>
      </c>
      <c r="F96" s="16" t="s">
        <v>674</v>
      </c>
      <c r="G96" s="16">
        <v>21500</v>
      </c>
      <c r="H96" s="16">
        <v>21500</v>
      </c>
      <c r="I96" s="16" t="s">
        <v>675</v>
      </c>
      <c r="J96" s="84" t="s">
        <v>1386</v>
      </c>
    </row>
    <row r="97" spans="1:10" ht="16.5" customHeight="1">
      <c r="A97" s="66" t="s">
        <v>1095</v>
      </c>
      <c r="B97" s="67"/>
      <c r="C97" s="66"/>
      <c r="D97" s="66"/>
      <c r="E97" s="17"/>
      <c r="F97" s="16"/>
      <c r="G97" s="12">
        <f>G98+G117+G133+G149</f>
        <v>2455257.62</v>
      </c>
      <c r="H97" s="12">
        <f>H98+H117+H133+H149</f>
        <v>2402557.62</v>
      </c>
      <c r="I97" s="16"/>
      <c r="J97" s="16"/>
    </row>
    <row r="98" spans="1:10" s="61" customFormat="1" ht="16.5" customHeight="1">
      <c r="A98" s="66" t="s">
        <v>1096</v>
      </c>
      <c r="B98" s="67"/>
      <c r="C98" s="66"/>
      <c r="D98" s="66"/>
      <c r="E98" s="49"/>
      <c r="F98" s="12"/>
      <c r="G98" s="12">
        <f>SUM(G99:G116)</f>
        <v>324500</v>
      </c>
      <c r="H98" s="12">
        <f>SUM(H99:H116)</f>
        <v>324500</v>
      </c>
      <c r="I98" s="16"/>
      <c r="J98" s="12"/>
    </row>
    <row r="99" spans="1:10" ht="41.25" customHeight="1">
      <c r="A99" s="16">
        <v>1</v>
      </c>
      <c r="B99" s="16" t="s">
        <v>338</v>
      </c>
      <c r="C99" s="16" t="s">
        <v>687</v>
      </c>
      <c r="D99" s="16" t="s">
        <v>758</v>
      </c>
      <c r="E99" s="17" t="s">
        <v>1097</v>
      </c>
      <c r="F99" s="16">
        <v>2016</v>
      </c>
      <c r="G99" s="16">
        <v>75000</v>
      </c>
      <c r="H99" s="16">
        <v>75000</v>
      </c>
      <c r="I99" s="19" t="s">
        <v>675</v>
      </c>
      <c r="J99" s="16" t="s">
        <v>1098</v>
      </c>
    </row>
    <row r="100" spans="1:10" ht="55.5" customHeight="1">
      <c r="A100" s="16">
        <v>2</v>
      </c>
      <c r="B100" s="16" t="s">
        <v>647</v>
      </c>
      <c r="C100" s="16" t="s">
        <v>687</v>
      </c>
      <c r="D100" s="16" t="s">
        <v>691</v>
      </c>
      <c r="E100" s="17" t="s">
        <v>1100</v>
      </c>
      <c r="F100" s="16" t="s">
        <v>693</v>
      </c>
      <c r="G100" s="16">
        <v>20000</v>
      </c>
      <c r="H100" s="16">
        <v>20000</v>
      </c>
      <c r="I100" s="16" t="s">
        <v>668</v>
      </c>
      <c r="J100" s="16" t="s">
        <v>1101</v>
      </c>
    </row>
    <row r="101" spans="1:10" ht="55.5" customHeight="1">
      <c r="A101" s="16">
        <v>3</v>
      </c>
      <c r="B101" s="16" t="s">
        <v>824</v>
      </c>
      <c r="C101" s="16" t="s">
        <v>687</v>
      </c>
      <c r="D101" s="16" t="s">
        <v>672</v>
      </c>
      <c r="E101" s="17" t="s">
        <v>329</v>
      </c>
      <c r="F101" s="16">
        <v>2016</v>
      </c>
      <c r="G101" s="16">
        <v>6000</v>
      </c>
      <c r="H101" s="16">
        <f>G101</f>
        <v>6000</v>
      </c>
      <c r="I101" s="16" t="s">
        <v>675</v>
      </c>
      <c r="J101" s="16" t="s">
        <v>576</v>
      </c>
    </row>
    <row r="102" spans="1:10" ht="41.25" customHeight="1">
      <c r="A102" s="16">
        <v>4</v>
      </c>
      <c r="B102" s="16" t="s">
        <v>1102</v>
      </c>
      <c r="C102" s="16" t="s">
        <v>687</v>
      </c>
      <c r="D102" s="16" t="s">
        <v>1024</v>
      </c>
      <c r="E102" s="17" t="s">
        <v>1103</v>
      </c>
      <c r="F102" s="16" t="s">
        <v>693</v>
      </c>
      <c r="G102" s="16">
        <v>50000</v>
      </c>
      <c r="H102" s="16">
        <v>50000</v>
      </c>
      <c r="I102" s="16" t="s">
        <v>1014</v>
      </c>
      <c r="J102" s="16" t="s">
        <v>1015</v>
      </c>
    </row>
    <row r="103" spans="1:10" ht="61.5" customHeight="1">
      <c r="A103" s="16">
        <v>5</v>
      </c>
      <c r="B103" s="16" t="s">
        <v>826</v>
      </c>
      <c r="C103" s="16" t="s">
        <v>827</v>
      </c>
      <c r="D103" s="16" t="s">
        <v>828</v>
      </c>
      <c r="E103" s="17" t="s">
        <v>829</v>
      </c>
      <c r="F103" s="16">
        <v>2016</v>
      </c>
      <c r="G103" s="16">
        <v>3000</v>
      </c>
      <c r="H103" s="16">
        <f>G103</f>
        <v>3000</v>
      </c>
      <c r="I103" s="16" t="s">
        <v>668</v>
      </c>
      <c r="J103" s="16" t="s">
        <v>575</v>
      </c>
    </row>
    <row r="104" spans="1:10" ht="60.75" customHeight="1">
      <c r="A104" s="16">
        <v>6</v>
      </c>
      <c r="B104" s="16" t="s">
        <v>1104</v>
      </c>
      <c r="C104" s="16" t="s">
        <v>664</v>
      </c>
      <c r="D104" s="16" t="s">
        <v>828</v>
      </c>
      <c r="E104" s="17" t="s">
        <v>1105</v>
      </c>
      <c r="F104" s="16" t="s">
        <v>693</v>
      </c>
      <c r="G104" s="16">
        <v>25000</v>
      </c>
      <c r="H104" s="16">
        <f>G104</f>
        <v>25000</v>
      </c>
      <c r="I104" s="16" t="s">
        <v>668</v>
      </c>
      <c r="J104" s="16" t="s">
        <v>1106</v>
      </c>
    </row>
    <row r="105" spans="1:10" ht="36.75" customHeight="1">
      <c r="A105" s="16">
        <v>7</v>
      </c>
      <c r="B105" s="16" t="s">
        <v>1107</v>
      </c>
      <c r="C105" s="16" t="s">
        <v>687</v>
      </c>
      <c r="D105" s="16" t="s">
        <v>1108</v>
      </c>
      <c r="E105" s="17" t="s">
        <v>1109</v>
      </c>
      <c r="F105" s="16" t="s">
        <v>992</v>
      </c>
      <c r="G105" s="16">
        <v>8000</v>
      </c>
      <c r="H105" s="16">
        <v>8000</v>
      </c>
      <c r="I105" s="16" t="s">
        <v>1014</v>
      </c>
      <c r="J105" s="16" t="s">
        <v>1015</v>
      </c>
    </row>
    <row r="106" spans="1:10" ht="41.25" customHeight="1">
      <c r="A106" s="16">
        <v>8</v>
      </c>
      <c r="B106" s="16" t="s">
        <v>567</v>
      </c>
      <c r="C106" s="16" t="s">
        <v>827</v>
      </c>
      <c r="D106" s="16" t="s">
        <v>758</v>
      </c>
      <c r="E106" s="17" t="s">
        <v>833</v>
      </c>
      <c r="F106" s="16" t="s">
        <v>732</v>
      </c>
      <c r="G106" s="16">
        <v>8000</v>
      </c>
      <c r="H106" s="16">
        <f>G106</f>
        <v>8000</v>
      </c>
      <c r="I106" s="16" t="s">
        <v>668</v>
      </c>
      <c r="J106" s="19" t="s">
        <v>330</v>
      </c>
    </row>
    <row r="107" spans="1:10" ht="36.75" customHeight="1">
      <c r="A107" s="16">
        <v>9</v>
      </c>
      <c r="B107" s="16" t="s">
        <v>834</v>
      </c>
      <c r="C107" s="16" t="s">
        <v>687</v>
      </c>
      <c r="D107" s="16" t="s">
        <v>835</v>
      </c>
      <c r="E107" s="17" t="s">
        <v>836</v>
      </c>
      <c r="F107" s="16">
        <v>2016</v>
      </c>
      <c r="G107" s="16">
        <v>5000</v>
      </c>
      <c r="H107" s="16">
        <f>G107</f>
        <v>5000</v>
      </c>
      <c r="I107" s="16" t="s">
        <v>675</v>
      </c>
      <c r="J107" s="19" t="s">
        <v>568</v>
      </c>
    </row>
    <row r="108" spans="1:10" ht="42.75" customHeight="1">
      <c r="A108" s="16">
        <v>10</v>
      </c>
      <c r="B108" s="16" t="s">
        <v>630</v>
      </c>
      <c r="C108" s="16" t="s">
        <v>687</v>
      </c>
      <c r="D108" s="16" t="s">
        <v>672</v>
      </c>
      <c r="E108" s="17" t="s">
        <v>839</v>
      </c>
      <c r="F108" s="16">
        <v>2016</v>
      </c>
      <c r="G108" s="16">
        <v>5000</v>
      </c>
      <c r="H108" s="16">
        <f>G108</f>
        <v>5000</v>
      </c>
      <c r="I108" s="16" t="s">
        <v>675</v>
      </c>
      <c r="J108" s="19" t="s">
        <v>840</v>
      </c>
    </row>
    <row r="109" spans="1:10" ht="44.25" customHeight="1">
      <c r="A109" s="16">
        <v>11</v>
      </c>
      <c r="B109" s="16" t="s">
        <v>841</v>
      </c>
      <c r="C109" s="16" t="s">
        <v>664</v>
      </c>
      <c r="D109" s="16" t="s">
        <v>758</v>
      </c>
      <c r="E109" s="17" t="s">
        <v>842</v>
      </c>
      <c r="F109" s="16" t="s">
        <v>732</v>
      </c>
      <c r="G109" s="16">
        <v>20000</v>
      </c>
      <c r="H109" s="16">
        <f>G109</f>
        <v>20000</v>
      </c>
      <c r="I109" s="16" t="s">
        <v>668</v>
      </c>
      <c r="J109" s="16" t="s">
        <v>569</v>
      </c>
    </row>
    <row r="110" spans="1:10" ht="43.5" customHeight="1">
      <c r="A110" s="16">
        <v>12</v>
      </c>
      <c r="B110" s="16" t="s">
        <v>1110</v>
      </c>
      <c r="C110" s="16" t="s">
        <v>687</v>
      </c>
      <c r="D110" s="16" t="s">
        <v>758</v>
      </c>
      <c r="E110" s="17" t="s">
        <v>1111</v>
      </c>
      <c r="F110" s="16" t="s">
        <v>693</v>
      </c>
      <c r="G110" s="16">
        <v>20000</v>
      </c>
      <c r="H110" s="16">
        <v>20000</v>
      </c>
      <c r="I110" s="16" t="s">
        <v>574</v>
      </c>
      <c r="J110" s="16" t="s">
        <v>570</v>
      </c>
    </row>
    <row r="111" spans="1:10" ht="45" customHeight="1">
      <c r="A111" s="16">
        <v>13</v>
      </c>
      <c r="B111" s="16" t="s">
        <v>843</v>
      </c>
      <c r="C111" s="16" t="s">
        <v>664</v>
      </c>
      <c r="D111" s="16" t="s">
        <v>758</v>
      </c>
      <c r="E111" s="17" t="s">
        <v>844</v>
      </c>
      <c r="F111" s="16" t="s">
        <v>732</v>
      </c>
      <c r="G111" s="16">
        <v>20000</v>
      </c>
      <c r="H111" s="16">
        <v>20000</v>
      </c>
      <c r="I111" s="16" t="s">
        <v>845</v>
      </c>
      <c r="J111" s="16" t="s">
        <v>572</v>
      </c>
    </row>
    <row r="112" spans="1:10" ht="36.75" customHeight="1">
      <c r="A112" s="16">
        <v>14</v>
      </c>
      <c r="B112" s="16" t="s">
        <v>631</v>
      </c>
      <c r="C112" s="16" t="s">
        <v>687</v>
      </c>
      <c r="D112" s="16" t="s">
        <v>758</v>
      </c>
      <c r="E112" s="17" t="s">
        <v>1112</v>
      </c>
      <c r="F112" s="16" t="s">
        <v>986</v>
      </c>
      <c r="G112" s="16">
        <v>40000</v>
      </c>
      <c r="H112" s="16">
        <f>G112</f>
        <v>40000</v>
      </c>
      <c r="I112" s="19" t="s">
        <v>563</v>
      </c>
      <c r="J112" s="16" t="s">
        <v>1015</v>
      </c>
    </row>
    <row r="113" spans="1:10" ht="53.25" customHeight="1">
      <c r="A113" s="16">
        <v>15</v>
      </c>
      <c r="B113" s="16" t="s">
        <v>846</v>
      </c>
      <c r="C113" s="16" t="s">
        <v>664</v>
      </c>
      <c r="D113" s="16" t="s">
        <v>688</v>
      </c>
      <c r="E113" s="17" t="s">
        <v>847</v>
      </c>
      <c r="F113" s="16" t="s">
        <v>732</v>
      </c>
      <c r="G113" s="16">
        <v>6500</v>
      </c>
      <c r="H113" s="16">
        <f>G113</f>
        <v>6500</v>
      </c>
      <c r="I113" s="19" t="s">
        <v>668</v>
      </c>
      <c r="J113" s="16" t="s">
        <v>577</v>
      </c>
    </row>
    <row r="114" spans="1:10" ht="53.25" customHeight="1">
      <c r="A114" s="16">
        <v>16</v>
      </c>
      <c r="B114" s="16" t="s">
        <v>632</v>
      </c>
      <c r="C114" s="16" t="s">
        <v>687</v>
      </c>
      <c r="D114" s="16" t="s">
        <v>1113</v>
      </c>
      <c r="E114" s="17" t="s">
        <v>1114</v>
      </c>
      <c r="F114" s="16" t="s">
        <v>693</v>
      </c>
      <c r="G114" s="16">
        <v>10000</v>
      </c>
      <c r="H114" s="16">
        <v>10000</v>
      </c>
      <c r="I114" s="16" t="s">
        <v>907</v>
      </c>
      <c r="J114" s="16" t="s">
        <v>1115</v>
      </c>
    </row>
    <row r="115" spans="1:10" ht="42" customHeight="1">
      <c r="A115" s="16">
        <v>17</v>
      </c>
      <c r="B115" s="16" t="s">
        <v>1116</v>
      </c>
      <c r="C115" s="16" t="s">
        <v>827</v>
      </c>
      <c r="D115" s="16" t="s">
        <v>672</v>
      </c>
      <c r="E115" s="17" t="s">
        <v>1117</v>
      </c>
      <c r="F115" s="16">
        <v>2016</v>
      </c>
      <c r="G115" s="16">
        <v>1000</v>
      </c>
      <c r="H115" s="16">
        <v>1000</v>
      </c>
      <c r="I115" s="16" t="s">
        <v>907</v>
      </c>
      <c r="J115" s="16" t="s">
        <v>1118</v>
      </c>
    </row>
    <row r="116" spans="1:10" ht="45" customHeight="1">
      <c r="A116" s="16">
        <v>18</v>
      </c>
      <c r="B116" s="16" t="s">
        <v>1119</v>
      </c>
      <c r="C116" s="16" t="s">
        <v>827</v>
      </c>
      <c r="D116" s="16" t="s">
        <v>672</v>
      </c>
      <c r="E116" s="17" t="s">
        <v>1120</v>
      </c>
      <c r="F116" s="16">
        <v>2017</v>
      </c>
      <c r="G116" s="16">
        <v>2000</v>
      </c>
      <c r="H116" s="16">
        <v>2000</v>
      </c>
      <c r="I116" s="16" t="s">
        <v>907</v>
      </c>
      <c r="J116" s="16" t="s">
        <v>1121</v>
      </c>
    </row>
    <row r="117" spans="1:10" ht="22.5" customHeight="1">
      <c r="A117" s="66" t="s">
        <v>848</v>
      </c>
      <c r="B117" s="67"/>
      <c r="C117" s="66"/>
      <c r="D117" s="66"/>
      <c r="E117" s="49"/>
      <c r="F117" s="12"/>
      <c r="G117" s="12">
        <f>SUM(G118:G132)</f>
        <v>858057.62</v>
      </c>
      <c r="H117" s="12">
        <f>SUM(H118:H132)</f>
        <v>850057.62</v>
      </c>
      <c r="I117" s="16"/>
      <c r="J117" s="12"/>
    </row>
    <row r="118" spans="1:10" s="61" customFormat="1" ht="43.5" customHeight="1">
      <c r="A118" s="16">
        <v>1</v>
      </c>
      <c r="B118" s="16" t="s">
        <v>849</v>
      </c>
      <c r="C118" s="16" t="s">
        <v>664</v>
      </c>
      <c r="D118" s="16" t="s">
        <v>835</v>
      </c>
      <c r="E118" s="17" t="s">
        <v>850</v>
      </c>
      <c r="F118" s="16" t="s">
        <v>851</v>
      </c>
      <c r="G118" s="16">
        <v>18000</v>
      </c>
      <c r="H118" s="16">
        <v>10000</v>
      </c>
      <c r="I118" s="19" t="s">
        <v>675</v>
      </c>
      <c r="J118" s="16" t="s">
        <v>339</v>
      </c>
    </row>
    <row r="119" spans="1:10" ht="43.5" customHeight="1">
      <c r="A119" s="16">
        <v>2</v>
      </c>
      <c r="B119" s="16" t="s">
        <v>853</v>
      </c>
      <c r="C119" s="16" t="s">
        <v>664</v>
      </c>
      <c r="D119" s="16" t="s">
        <v>854</v>
      </c>
      <c r="E119" s="17" t="s">
        <v>855</v>
      </c>
      <c r="F119" s="16" t="s">
        <v>796</v>
      </c>
      <c r="G119" s="16">
        <v>12000</v>
      </c>
      <c r="H119" s="16">
        <f>G119</f>
        <v>12000</v>
      </c>
      <c r="I119" s="16" t="s">
        <v>668</v>
      </c>
      <c r="J119" s="16" t="s">
        <v>340</v>
      </c>
    </row>
    <row r="120" spans="1:10" ht="43.5" customHeight="1">
      <c r="A120" s="16">
        <v>3</v>
      </c>
      <c r="B120" s="16" t="s">
        <v>857</v>
      </c>
      <c r="C120" s="16" t="s">
        <v>664</v>
      </c>
      <c r="D120" s="16" t="s">
        <v>713</v>
      </c>
      <c r="E120" s="17" t="s">
        <v>858</v>
      </c>
      <c r="F120" s="16" t="s">
        <v>796</v>
      </c>
      <c r="G120" s="16">
        <v>20000</v>
      </c>
      <c r="H120" s="16">
        <v>20000</v>
      </c>
      <c r="I120" s="16" t="s">
        <v>668</v>
      </c>
      <c r="J120" s="16" t="s">
        <v>859</v>
      </c>
    </row>
    <row r="121" spans="1:10" ht="43.5" customHeight="1">
      <c r="A121" s="16">
        <v>4</v>
      </c>
      <c r="B121" s="16" t="s">
        <v>860</v>
      </c>
      <c r="C121" s="16" t="s">
        <v>664</v>
      </c>
      <c r="D121" s="16" t="s">
        <v>708</v>
      </c>
      <c r="E121" s="17" t="s">
        <v>861</v>
      </c>
      <c r="F121" s="16" t="s">
        <v>752</v>
      </c>
      <c r="G121" s="16">
        <v>6000</v>
      </c>
      <c r="H121" s="16">
        <f t="shared" ref="H121:H126" si="1">G121</f>
        <v>6000</v>
      </c>
      <c r="I121" s="16" t="s">
        <v>675</v>
      </c>
      <c r="J121" s="16" t="s">
        <v>341</v>
      </c>
    </row>
    <row r="122" spans="1:10" ht="43.5" customHeight="1">
      <c r="A122" s="16">
        <v>5</v>
      </c>
      <c r="B122" s="16" t="s">
        <v>1122</v>
      </c>
      <c r="C122" s="16" t="s">
        <v>664</v>
      </c>
      <c r="D122" s="16" t="s">
        <v>691</v>
      </c>
      <c r="E122" s="17" t="s">
        <v>1123</v>
      </c>
      <c r="F122" s="16" t="s">
        <v>693</v>
      </c>
      <c r="G122" s="19">
        <f>200000+11000</f>
        <v>211000</v>
      </c>
      <c r="H122" s="19">
        <f t="shared" si="1"/>
        <v>211000</v>
      </c>
      <c r="I122" s="16" t="s">
        <v>675</v>
      </c>
      <c r="J122" s="19" t="s">
        <v>1124</v>
      </c>
    </row>
    <row r="123" spans="1:10" ht="43.5" customHeight="1">
      <c r="A123" s="16">
        <v>6</v>
      </c>
      <c r="B123" s="19" t="s">
        <v>1125</v>
      </c>
      <c r="C123" s="19" t="s">
        <v>664</v>
      </c>
      <c r="D123" s="19" t="s">
        <v>691</v>
      </c>
      <c r="E123" s="18" t="s">
        <v>1126</v>
      </c>
      <c r="F123" s="19" t="s">
        <v>693</v>
      </c>
      <c r="G123" s="19">
        <f>100000+6000</f>
        <v>106000</v>
      </c>
      <c r="H123" s="19">
        <f t="shared" si="1"/>
        <v>106000</v>
      </c>
      <c r="I123" s="19" t="s">
        <v>719</v>
      </c>
      <c r="J123" s="19" t="s">
        <v>1127</v>
      </c>
    </row>
    <row r="124" spans="1:10" ht="36.75" customHeight="1">
      <c r="A124" s="16">
        <v>7</v>
      </c>
      <c r="B124" s="19" t="s">
        <v>1128</v>
      </c>
      <c r="C124" s="19" t="s">
        <v>664</v>
      </c>
      <c r="D124" s="19" t="s">
        <v>691</v>
      </c>
      <c r="E124" s="18" t="s">
        <v>1129</v>
      </c>
      <c r="F124" s="19" t="s">
        <v>693</v>
      </c>
      <c r="G124" s="19">
        <f>60000+10000</f>
        <v>70000</v>
      </c>
      <c r="H124" s="19">
        <f t="shared" si="1"/>
        <v>70000</v>
      </c>
      <c r="I124" s="16" t="s">
        <v>675</v>
      </c>
      <c r="J124" s="19" t="s">
        <v>1130</v>
      </c>
    </row>
    <row r="125" spans="1:10" ht="31.5" customHeight="1">
      <c r="A125" s="16">
        <v>8</v>
      </c>
      <c r="B125" s="19" t="s">
        <v>1131</v>
      </c>
      <c r="C125" s="19" t="s">
        <v>664</v>
      </c>
      <c r="D125" s="19" t="s">
        <v>713</v>
      </c>
      <c r="E125" s="18" t="s">
        <v>1132</v>
      </c>
      <c r="F125" s="19" t="s">
        <v>693</v>
      </c>
      <c r="G125" s="19">
        <v>50000</v>
      </c>
      <c r="H125" s="19">
        <f t="shared" si="1"/>
        <v>50000</v>
      </c>
      <c r="I125" s="16" t="s">
        <v>675</v>
      </c>
      <c r="J125" s="19" t="s">
        <v>864</v>
      </c>
    </row>
    <row r="126" spans="1:10" ht="53.25" customHeight="1">
      <c r="A126" s="16">
        <v>9</v>
      </c>
      <c r="B126" s="16" t="s">
        <v>869</v>
      </c>
      <c r="C126" s="16" t="s">
        <v>664</v>
      </c>
      <c r="D126" s="19" t="s">
        <v>691</v>
      </c>
      <c r="E126" s="17" t="s">
        <v>1133</v>
      </c>
      <c r="F126" s="16" t="s">
        <v>693</v>
      </c>
      <c r="G126" s="16">
        <f>104000+27000</f>
        <v>131000</v>
      </c>
      <c r="H126" s="16">
        <f t="shared" si="1"/>
        <v>131000</v>
      </c>
      <c r="I126" s="16" t="s">
        <v>675</v>
      </c>
      <c r="J126" s="16" t="s">
        <v>1134</v>
      </c>
    </row>
    <row r="127" spans="1:10" ht="48" customHeight="1">
      <c r="A127" s="16">
        <v>10</v>
      </c>
      <c r="B127" s="31" t="s">
        <v>1135</v>
      </c>
      <c r="C127" s="31" t="s">
        <v>687</v>
      </c>
      <c r="D127" s="31" t="s">
        <v>691</v>
      </c>
      <c r="E127" s="30" t="s">
        <v>1136</v>
      </c>
      <c r="F127" s="31" t="s">
        <v>693</v>
      </c>
      <c r="G127" s="31">
        <v>40000</v>
      </c>
      <c r="H127" s="31">
        <v>40000</v>
      </c>
      <c r="I127" s="31" t="s">
        <v>719</v>
      </c>
      <c r="J127" s="31" t="s">
        <v>877</v>
      </c>
    </row>
    <row r="128" spans="1:10" ht="48" customHeight="1">
      <c r="A128" s="16">
        <v>11</v>
      </c>
      <c r="B128" s="31" t="s">
        <v>871</v>
      </c>
      <c r="C128" s="31" t="s">
        <v>687</v>
      </c>
      <c r="D128" s="31" t="s">
        <v>872</v>
      </c>
      <c r="E128" s="30" t="s">
        <v>873</v>
      </c>
      <c r="F128" s="31" t="s">
        <v>693</v>
      </c>
      <c r="G128" s="31">
        <v>16000</v>
      </c>
      <c r="H128" s="31">
        <v>16000</v>
      </c>
      <c r="I128" s="16" t="s">
        <v>675</v>
      </c>
      <c r="J128" s="31" t="s">
        <v>874</v>
      </c>
    </row>
    <row r="129" spans="1:10" ht="54.75" customHeight="1">
      <c r="A129" s="16">
        <v>12</v>
      </c>
      <c r="B129" s="31" t="s">
        <v>1137</v>
      </c>
      <c r="C129" s="31" t="s">
        <v>687</v>
      </c>
      <c r="D129" s="31" t="s">
        <v>691</v>
      </c>
      <c r="E129" s="30" t="s">
        <v>1138</v>
      </c>
      <c r="F129" s="31" t="s">
        <v>693</v>
      </c>
      <c r="G129" s="31">
        <f>78000+6000</f>
        <v>84000</v>
      </c>
      <c r="H129" s="31">
        <f>G129</f>
        <v>84000</v>
      </c>
      <c r="I129" s="16" t="s">
        <v>675</v>
      </c>
      <c r="J129" s="31" t="s">
        <v>1139</v>
      </c>
    </row>
    <row r="130" spans="1:10" ht="46.5" customHeight="1">
      <c r="A130" s="16">
        <v>13</v>
      </c>
      <c r="B130" s="31" t="s">
        <v>1140</v>
      </c>
      <c r="C130" s="31" t="s">
        <v>687</v>
      </c>
      <c r="D130" s="31" t="s">
        <v>713</v>
      </c>
      <c r="E130" s="30" t="s">
        <v>1141</v>
      </c>
      <c r="F130" s="31" t="s">
        <v>693</v>
      </c>
      <c r="G130" s="31">
        <f>48000+6000</f>
        <v>54000</v>
      </c>
      <c r="H130" s="31">
        <f>G130</f>
        <v>54000</v>
      </c>
      <c r="I130" s="16" t="s">
        <v>675</v>
      </c>
      <c r="J130" s="31" t="s">
        <v>1139</v>
      </c>
    </row>
    <row r="131" spans="1:10" s="63" customFormat="1" ht="47.25" customHeight="1">
      <c r="A131" s="16">
        <v>14</v>
      </c>
      <c r="B131" s="16" t="s">
        <v>1142</v>
      </c>
      <c r="C131" s="16" t="s">
        <v>687</v>
      </c>
      <c r="D131" s="16" t="s">
        <v>1143</v>
      </c>
      <c r="E131" s="17" t="s">
        <v>1144</v>
      </c>
      <c r="F131" s="16" t="s">
        <v>693</v>
      </c>
      <c r="G131" s="16">
        <v>3360</v>
      </c>
      <c r="H131" s="16">
        <f>G131</f>
        <v>3360</v>
      </c>
      <c r="I131" s="16" t="s">
        <v>675</v>
      </c>
      <c r="J131" s="16" t="s">
        <v>877</v>
      </c>
    </row>
    <row r="132" spans="1:10" ht="90.75" customHeight="1">
      <c r="A132" s="16">
        <v>15</v>
      </c>
      <c r="B132" s="16" t="s">
        <v>891</v>
      </c>
      <c r="C132" s="16" t="s">
        <v>687</v>
      </c>
      <c r="D132" s="16" t="s">
        <v>1145</v>
      </c>
      <c r="E132" s="17" t="s">
        <v>1146</v>
      </c>
      <c r="F132" s="16" t="s">
        <v>693</v>
      </c>
      <c r="G132" s="16">
        <v>36697.620000000003</v>
      </c>
      <c r="H132" s="16">
        <f>G132</f>
        <v>36697.620000000003</v>
      </c>
      <c r="I132" s="16" t="s">
        <v>675</v>
      </c>
      <c r="J132" s="16" t="s">
        <v>894</v>
      </c>
    </row>
    <row r="133" spans="1:10" s="61" customFormat="1" ht="22.5" customHeight="1">
      <c r="A133" s="66" t="s">
        <v>1147</v>
      </c>
      <c r="B133" s="67"/>
      <c r="C133" s="66"/>
      <c r="D133" s="66"/>
      <c r="E133" s="49"/>
      <c r="F133" s="12"/>
      <c r="G133" s="12">
        <f>SUM(G134:G148)</f>
        <v>474700</v>
      </c>
      <c r="H133" s="12">
        <f>SUM(H134:H148)</f>
        <v>430000</v>
      </c>
      <c r="I133" s="16"/>
      <c r="J133" s="12"/>
    </row>
    <row r="134" spans="1:10" ht="83.25" customHeight="1">
      <c r="A134" s="16">
        <v>1</v>
      </c>
      <c r="B134" s="16" t="s">
        <v>896</v>
      </c>
      <c r="C134" s="16" t="s">
        <v>664</v>
      </c>
      <c r="D134" s="16" t="s">
        <v>758</v>
      </c>
      <c r="E134" s="17" t="s">
        <v>1148</v>
      </c>
      <c r="F134" s="16" t="s">
        <v>752</v>
      </c>
      <c r="G134" s="16">
        <v>30000</v>
      </c>
      <c r="H134" s="16">
        <f>G134</f>
        <v>30000</v>
      </c>
      <c r="I134" s="16" t="s">
        <v>668</v>
      </c>
      <c r="J134" s="16" t="s">
        <v>578</v>
      </c>
    </row>
    <row r="135" spans="1:10" ht="50.25" customHeight="1">
      <c r="A135" s="16">
        <v>2</v>
      </c>
      <c r="B135" s="16" t="s">
        <v>1149</v>
      </c>
      <c r="C135" s="16" t="s">
        <v>687</v>
      </c>
      <c r="D135" s="16" t="s">
        <v>758</v>
      </c>
      <c r="E135" s="17" t="s">
        <v>1150</v>
      </c>
      <c r="F135" s="16" t="s">
        <v>674</v>
      </c>
      <c r="G135" s="16">
        <v>150000</v>
      </c>
      <c r="H135" s="16">
        <f>G135</f>
        <v>150000</v>
      </c>
      <c r="I135" s="19" t="s">
        <v>907</v>
      </c>
      <c r="J135" s="16" t="s">
        <v>344</v>
      </c>
    </row>
    <row r="136" spans="1:10" ht="48" customHeight="1">
      <c r="A136" s="16">
        <v>3</v>
      </c>
      <c r="B136" s="16" t="s">
        <v>1151</v>
      </c>
      <c r="C136" s="16" t="s">
        <v>687</v>
      </c>
      <c r="D136" s="16" t="s">
        <v>672</v>
      </c>
      <c r="E136" s="17" t="s">
        <v>1152</v>
      </c>
      <c r="F136" s="16" t="s">
        <v>1022</v>
      </c>
      <c r="G136" s="16">
        <v>20000</v>
      </c>
      <c r="H136" s="16">
        <f>G136</f>
        <v>20000</v>
      </c>
      <c r="I136" s="16" t="s">
        <v>907</v>
      </c>
      <c r="J136" s="16" t="s">
        <v>579</v>
      </c>
    </row>
    <row r="137" spans="1:10" ht="45" customHeight="1">
      <c r="A137" s="16">
        <v>4</v>
      </c>
      <c r="B137" s="16" t="s">
        <v>1153</v>
      </c>
      <c r="C137" s="16" t="s">
        <v>687</v>
      </c>
      <c r="D137" s="16" t="s">
        <v>1041</v>
      </c>
      <c r="E137" s="17" t="s">
        <v>1154</v>
      </c>
      <c r="F137" s="16" t="s">
        <v>674</v>
      </c>
      <c r="G137" s="16">
        <v>2000</v>
      </c>
      <c r="H137" s="16">
        <v>2000</v>
      </c>
      <c r="I137" s="16" t="s">
        <v>907</v>
      </c>
      <c r="J137" s="16" t="s">
        <v>904</v>
      </c>
    </row>
    <row r="138" spans="1:10" ht="62.25" customHeight="1">
      <c r="A138" s="16">
        <v>5</v>
      </c>
      <c r="B138" s="16" t="s">
        <v>1155</v>
      </c>
      <c r="C138" s="16" t="s">
        <v>664</v>
      </c>
      <c r="D138" s="16" t="s">
        <v>672</v>
      </c>
      <c r="E138" s="17" t="s">
        <v>342</v>
      </c>
      <c r="F138" s="16" t="s">
        <v>752</v>
      </c>
      <c r="G138" s="16">
        <v>20000</v>
      </c>
      <c r="H138" s="16">
        <v>17000</v>
      </c>
      <c r="I138" s="16" t="s">
        <v>668</v>
      </c>
      <c r="J138" s="16" t="s">
        <v>580</v>
      </c>
    </row>
    <row r="139" spans="1:10" ht="70.5" customHeight="1">
      <c r="A139" s="16">
        <v>6</v>
      </c>
      <c r="B139" s="16" t="s">
        <v>1156</v>
      </c>
      <c r="C139" s="16" t="s">
        <v>687</v>
      </c>
      <c r="D139" s="16" t="s">
        <v>758</v>
      </c>
      <c r="E139" s="17" t="s">
        <v>1157</v>
      </c>
      <c r="F139" s="16" t="s">
        <v>674</v>
      </c>
      <c r="G139" s="16">
        <v>5000</v>
      </c>
      <c r="H139" s="16">
        <v>5000</v>
      </c>
      <c r="I139" s="16" t="s">
        <v>907</v>
      </c>
      <c r="J139" s="16" t="s">
        <v>904</v>
      </c>
    </row>
    <row r="140" spans="1:10" ht="47.25" customHeight="1">
      <c r="A140" s="16">
        <v>7</v>
      </c>
      <c r="B140" s="16" t="s">
        <v>899</v>
      </c>
      <c r="C140" s="16" t="s">
        <v>664</v>
      </c>
      <c r="D140" s="16" t="s">
        <v>758</v>
      </c>
      <c r="E140" s="17" t="s">
        <v>343</v>
      </c>
      <c r="F140" s="16" t="s">
        <v>732</v>
      </c>
      <c r="G140" s="16">
        <v>70000</v>
      </c>
      <c r="H140" s="16">
        <v>30000</v>
      </c>
      <c r="I140" s="16" t="s">
        <v>675</v>
      </c>
      <c r="J140" s="16" t="s">
        <v>760</v>
      </c>
    </row>
    <row r="141" spans="1:10" ht="59.25" customHeight="1">
      <c r="A141" s="16">
        <v>8</v>
      </c>
      <c r="B141" s="16" t="s">
        <v>1158</v>
      </c>
      <c r="C141" s="16" t="s">
        <v>687</v>
      </c>
      <c r="D141" s="16" t="s">
        <v>758</v>
      </c>
      <c r="E141" s="17" t="s">
        <v>1159</v>
      </c>
      <c r="F141" s="16" t="s">
        <v>674</v>
      </c>
      <c r="G141" s="16">
        <v>20000</v>
      </c>
      <c r="H141" s="16">
        <v>20000</v>
      </c>
      <c r="I141" s="16" t="s">
        <v>907</v>
      </c>
      <c r="J141" s="16" t="s">
        <v>904</v>
      </c>
    </row>
    <row r="142" spans="1:10" ht="39.75" customHeight="1">
      <c r="A142" s="16">
        <v>9</v>
      </c>
      <c r="B142" s="16" t="s">
        <v>901</v>
      </c>
      <c r="C142" s="16" t="s">
        <v>902</v>
      </c>
      <c r="D142" s="16" t="s">
        <v>691</v>
      </c>
      <c r="E142" s="17" t="s">
        <v>1160</v>
      </c>
      <c r="F142" s="16" t="s">
        <v>718</v>
      </c>
      <c r="G142" s="16">
        <v>15000</v>
      </c>
      <c r="H142" s="16">
        <v>15000</v>
      </c>
      <c r="I142" s="16" t="s">
        <v>907</v>
      </c>
      <c r="J142" s="16" t="s">
        <v>904</v>
      </c>
    </row>
    <row r="143" spans="1:10" ht="83.25" customHeight="1">
      <c r="A143" s="16">
        <v>10</v>
      </c>
      <c r="B143" s="16" t="s">
        <v>634</v>
      </c>
      <c r="C143" s="16" t="s">
        <v>687</v>
      </c>
      <c r="D143" s="16" t="s">
        <v>691</v>
      </c>
      <c r="E143" s="17" t="s">
        <v>906</v>
      </c>
      <c r="F143" s="16" t="s">
        <v>693</v>
      </c>
      <c r="G143" s="16">
        <v>74000</v>
      </c>
      <c r="H143" s="16">
        <f>G143</f>
        <v>74000</v>
      </c>
      <c r="I143" s="16" t="s">
        <v>907</v>
      </c>
      <c r="J143" s="16" t="s">
        <v>345</v>
      </c>
    </row>
    <row r="144" spans="1:10" ht="36.75" customHeight="1">
      <c r="A144" s="16">
        <v>11</v>
      </c>
      <c r="B144" s="16" t="s">
        <v>1161</v>
      </c>
      <c r="C144" s="16" t="s">
        <v>687</v>
      </c>
      <c r="D144" s="16" t="s">
        <v>1041</v>
      </c>
      <c r="E144" s="17" t="s">
        <v>1162</v>
      </c>
      <c r="F144" s="16">
        <v>2018</v>
      </c>
      <c r="G144" s="16">
        <v>1000</v>
      </c>
      <c r="H144" s="16">
        <v>1000</v>
      </c>
      <c r="I144" s="16" t="s">
        <v>907</v>
      </c>
      <c r="J144" s="16" t="s">
        <v>1163</v>
      </c>
    </row>
    <row r="145" spans="1:10" ht="82.5" customHeight="1">
      <c r="A145" s="16">
        <v>12</v>
      </c>
      <c r="B145" s="16" t="s">
        <v>1164</v>
      </c>
      <c r="C145" s="16" t="s">
        <v>671</v>
      </c>
      <c r="D145" s="16" t="s">
        <v>1165</v>
      </c>
      <c r="E145" s="17" t="s">
        <v>1166</v>
      </c>
      <c r="F145" s="16">
        <v>2018</v>
      </c>
      <c r="G145" s="16">
        <v>7000</v>
      </c>
      <c r="H145" s="16">
        <v>7000</v>
      </c>
      <c r="I145" s="16" t="s">
        <v>907</v>
      </c>
      <c r="J145" s="16" t="s">
        <v>904</v>
      </c>
    </row>
    <row r="146" spans="1:10" ht="42.75" customHeight="1">
      <c r="A146" s="16">
        <v>13</v>
      </c>
      <c r="B146" s="16" t="s">
        <v>1167</v>
      </c>
      <c r="C146" s="16" t="s">
        <v>827</v>
      </c>
      <c r="D146" s="16" t="s">
        <v>1168</v>
      </c>
      <c r="E146" s="17" t="s">
        <v>1169</v>
      </c>
      <c r="F146" s="16">
        <v>2019</v>
      </c>
      <c r="G146" s="16">
        <v>4000</v>
      </c>
      <c r="H146" s="16">
        <v>4000</v>
      </c>
      <c r="I146" s="16" t="s">
        <v>907</v>
      </c>
      <c r="J146" s="16" t="s">
        <v>1170</v>
      </c>
    </row>
    <row r="147" spans="1:10" ht="47.25" customHeight="1">
      <c r="A147" s="16">
        <v>14</v>
      </c>
      <c r="B147" s="16" t="s">
        <v>908</v>
      </c>
      <c r="C147" s="16" t="s">
        <v>687</v>
      </c>
      <c r="D147" s="16" t="s">
        <v>672</v>
      </c>
      <c r="E147" s="17" t="s">
        <v>909</v>
      </c>
      <c r="F147" s="16" t="s">
        <v>752</v>
      </c>
      <c r="G147" s="16">
        <v>6700</v>
      </c>
      <c r="H147" s="16">
        <v>5000</v>
      </c>
      <c r="I147" s="16" t="s">
        <v>668</v>
      </c>
      <c r="J147" s="16" t="s">
        <v>573</v>
      </c>
    </row>
    <row r="148" spans="1:10" ht="51.75" customHeight="1">
      <c r="A148" s="16">
        <v>15</v>
      </c>
      <c r="B148" s="16" t="s">
        <v>1171</v>
      </c>
      <c r="C148" s="16" t="s">
        <v>687</v>
      </c>
      <c r="D148" s="16" t="s">
        <v>758</v>
      </c>
      <c r="E148" s="17" t="s">
        <v>1172</v>
      </c>
      <c r="F148" s="16" t="s">
        <v>718</v>
      </c>
      <c r="G148" s="16">
        <v>50000</v>
      </c>
      <c r="H148" s="16">
        <v>50000</v>
      </c>
      <c r="I148" s="19" t="s">
        <v>907</v>
      </c>
      <c r="J148" s="16" t="s">
        <v>1173</v>
      </c>
    </row>
    <row r="149" spans="1:10" s="61" customFormat="1" ht="23.25" customHeight="1">
      <c r="A149" s="66" t="s">
        <v>1174</v>
      </c>
      <c r="B149" s="67"/>
      <c r="C149" s="66"/>
      <c r="D149" s="66"/>
      <c r="E149" s="49"/>
      <c r="F149" s="12"/>
      <c r="G149" s="12">
        <f>SUM(G150:G152)</f>
        <v>798000</v>
      </c>
      <c r="H149" s="12">
        <f>SUM(H150:H152)</f>
        <v>798000</v>
      </c>
      <c r="I149" s="19"/>
      <c r="J149" s="12"/>
    </row>
    <row r="150" spans="1:10" s="61" customFormat="1" ht="72.75" customHeight="1">
      <c r="A150" s="16">
        <v>1</v>
      </c>
      <c r="B150" s="16" t="s">
        <v>1175</v>
      </c>
      <c r="C150" s="16" t="s">
        <v>687</v>
      </c>
      <c r="D150" s="16" t="s">
        <v>672</v>
      </c>
      <c r="E150" s="17" t="s">
        <v>1176</v>
      </c>
      <c r="F150" s="16" t="s">
        <v>693</v>
      </c>
      <c r="G150" s="16">
        <v>650000</v>
      </c>
      <c r="H150" s="16">
        <v>650000</v>
      </c>
      <c r="I150" s="16" t="s">
        <v>907</v>
      </c>
      <c r="J150" s="16" t="s">
        <v>942</v>
      </c>
    </row>
    <row r="151" spans="1:10" s="61" customFormat="1" ht="59.25" customHeight="1">
      <c r="A151" s="16">
        <v>2</v>
      </c>
      <c r="B151" s="16" t="s">
        <v>911</v>
      </c>
      <c r="C151" s="16" t="s">
        <v>664</v>
      </c>
      <c r="D151" s="16" t="s">
        <v>912</v>
      </c>
      <c r="E151" s="17" t="s">
        <v>913</v>
      </c>
      <c r="F151" s="16" t="s">
        <v>693</v>
      </c>
      <c r="G151" s="16">
        <v>118000</v>
      </c>
      <c r="H151" s="16">
        <v>118000</v>
      </c>
      <c r="I151" s="16" t="s">
        <v>668</v>
      </c>
      <c r="J151" s="16" t="s">
        <v>914</v>
      </c>
    </row>
    <row r="152" spans="1:10" s="61" customFormat="1" ht="75" customHeight="1">
      <c r="A152" s="16">
        <v>3</v>
      </c>
      <c r="B152" s="16" t="s">
        <v>1177</v>
      </c>
      <c r="C152" s="16" t="s">
        <v>827</v>
      </c>
      <c r="D152" s="16" t="s">
        <v>713</v>
      </c>
      <c r="E152" s="17" t="s">
        <v>1178</v>
      </c>
      <c r="F152" s="16" t="s">
        <v>693</v>
      </c>
      <c r="G152" s="16">
        <v>30000</v>
      </c>
      <c r="H152" s="16">
        <v>30000</v>
      </c>
      <c r="I152" s="16" t="s">
        <v>907</v>
      </c>
      <c r="J152" s="16" t="s">
        <v>942</v>
      </c>
    </row>
    <row r="153" spans="1:10" s="61" customFormat="1" ht="21.75" customHeight="1">
      <c r="A153" s="66" t="s">
        <v>1179</v>
      </c>
      <c r="B153" s="67"/>
      <c r="C153" s="12"/>
      <c r="D153" s="12"/>
      <c r="E153" s="49"/>
      <c r="F153" s="12"/>
      <c r="G153" s="12">
        <f>G154+G158+G164+G175</f>
        <v>212974</v>
      </c>
      <c r="H153" s="12">
        <f>H154+H158+H164+H175</f>
        <v>212974</v>
      </c>
      <c r="I153" s="19"/>
      <c r="J153" s="12"/>
    </row>
    <row r="154" spans="1:10" s="61" customFormat="1" ht="24.75" customHeight="1">
      <c r="A154" s="66" t="s">
        <v>1180</v>
      </c>
      <c r="B154" s="67"/>
      <c r="C154" s="12"/>
      <c r="D154" s="12"/>
      <c r="E154" s="49"/>
      <c r="F154" s="12"/>
      <c r="G154" s="12">
        <f>SUM(G155:G157)</f>
        <v>3184</v>
      </c>
      <c r="H154" s="12">
        <f>SUM(H155:H157)</f>
        <v>3184</v>
      </c>
      <c r="I154" s="12"/>
      <c r="J154" s="12"/>
    </row>
    <row r="155" spans="1:10" s="61" customFormat="1" ht="48" customHeight="1">
      <c r="A155" s="16">
        <v>1</v>
      </c>
      <c r="B155" s="16" t="s">
        <v>1181</v>
      </c>
      <c r="C155" s="16" t="s">
        <v>687</v>
      </c>
      <c r="D155" s="16" t="s">
        <v>672</v>
      </c>
      <c r="E155" s="17" t="s">
        <v>918</v>
      </c>
      <c r="F155" s="16" t="s">
        <v>674</v>
      </c>
      <c r="G155" s="16">
        <v>1200</v>
      </c>
      <c r="H155" s="16">
        <v>1200</v>
      </c>
      <c r="I155" s="16" t="s">
        <v>919</v>
      </c>
      <c r="J155" s="16" t="s">
        <v>920</v>
      </c>
    </row>
    <row r="156" spans="1:10" s="61" customFormat="1" ht="72.75" customHeight="1">
      <c r="A156" s="16">
        <v>2</v>
      </c>
      <c r="B156" s="19" t="s">
        <v>921</v>
      </c>
      <c r="C156" s="16" t="s">
        <v>827</v>
      </c>
      <c r="D156" s="16" t="s">
        <v>691</v>
      </c>
      <c r="E156" s="17" t="s">
        <v>1182</v>
      </c>
      <c r="F156" s="16" t="s">
        <v>693</v>
      </c>
      <c r="G156" s="16">
        <v>1644</v>
      </c>
      <c r="H156" s="16">
        <v>1644</v>
      </c>
      <c r="I156" s="16" t="s">
        <v>907</v>
      </c>
      <c r="J156" s="16" t="s">
        <v>920</v>
      </c>
    </row>
    <row r="157" spans="1:10" s="61" customFormat="1" ht="97.5" customHeight="1">
      <c r="A157" s="16">
        <v>3</v>
      </c>
      <c r="B157" s="19" t="s">
        <v>1183</v>
      </c>
      <c r="C157" s="16" t="s">
        <v>687</v>
      </c>
      <c r="D157" s="16" t="s">
        <v>691</v>
      </c>
      <c r="E157" s="17" t="s">
        <v>1184</v>
      </c>
      <c r="F157" s="16" t="s">
        <v>674</v>
      </c>
      <c r="G157" s="16">
        <v>340</v>
      </c>
      <c r="H157" s="16">
        <v>340</v>
      </c>
      <c r="I157" s="16" t="s">
        <v>907</v>
      </c>
      <c r="J157" s="16" t="s">
        <v>920</v>
      </c>
    </row>
    <row r="158" spans="1:10" s="61" customFormat="1" ht="24.75" customHeight="1">
      <c r="A158" s="66" t="s">
        <v>1185</v>
      </c>
      <c r="B158" s="67"/>
      <c r="C158" s="12"/>
      <c r="D158" s="12"/>
      <c r="E158" s="49"/>
      <c r="F158" s="12"/>
      <c r="G158" s="12">
        <f>SUM(G159:G163)</f>
        <v>47550</v>
      </c>
      <c r="H158" s="12">
        <f>SUM(H159:H163)</f>
        <v>47550</v>
      </c>
      <c r="I158" s="19"/>
      <c r="J158" s="12"/>
    </row>
    <row r="159" spans="1:10" ht="48.75" customHeight="1">
      <c r="A159" s="16">
        <v>1</v>
      </c>
      <c r="B159" s="19" t="s">
        <v>1186</v>
      </c>
      <c r="C159" s="19" t="s">
        <v>687</v>
      </c>
      <c r="D159" s="19" t="s">
        <v>672</v>
      </c>
      <c r="E159" s="18" t="s">
        <v>1187</v>
      </c>
      <c r="F159" s="19" t="s">
        <v>718</v>
      </c>
      <c r="G159" s="19">
        <v>1000</v>
      </c>
      <c r="H159" s="19">
        <v>1000</v>
      </c>
      <c r="I159" s="19" t="s">
        <v>907</v>
      </c>
      <c r="J159" s="19" t="s">
        <v>1188</v>
      </c>
    </row>
    <row r="160" spans="1:10" ht="52.5" customHeight="1">
      <c r="A160" s="16">
        <v>2</v>
      </c>
      <c r="B160" s="19" t="s">
        <v>1189</v>
      </c>
      <c r="C160" s="19" t="s">
        <v>687</v>
      </c>
      <c r="D160" s="19" t="s">
        <v>672</v>
      </c>
      <c r="E160" s="18" t="s">
        <v>1190</v>
      </c>
      <c r="F160" s="19" t="s">
        <v>718</v>
      </c>
      <c r="G160" s="33">
        <v>15000</v>
      </c>
      <c r="H160" s="33">
        <v>15000</v>
      </c>
      <c r="I160" s="19" t="s">
        <v>1191</v>
      </c>
      <c r="J160" s="19" t="s">
        <v>581</v>
      </c>
    </row>
    <row r="161" spans="1:10" ht="58.5" customHeight="1">
      <c r="A161" s="16">
        <v>3</v>
      </c>
      <c r="B161" s="19" t="s">
        <v>1192</v>
      </c>
      <c r="C161" s="19" t="s">
        <v>687</v>
      </c>
      <c r="D161" s="19" t="s">
        <v>691</v>
      </c>
      <c r="E161" s="18" t="s">
        <v>1193</v>
      </c>
      <c r="F161" s="19" t="s">
        <v>693</v>
      </c>
      <c r="G161" s="19">
        <v>11150</v>
      </c>
      <c r="H161" s="19">
        <v>11150</v>
      </c>
      <c r="I161" s="19" t="s">
        <v>582</v>
      </c>
      <c r="J161" s="16" t="s">
        <v>928</v>
      </c>
    </row>
    <row r="162" spans="1:10" ht="51" customHeight="1">
      <c r="A162" s="16">
        <v>4</v>
      </c>
      <c r="B162" s="19" t="s">
        <v>1194</v>
      </c>
      <c r="C162" s="19" t="s">
        <v>687</v>
      </c>
      <c r="D162" s="19" t="s">
        <v>691</v>
      </c>
      <c r="E162" s="18" t="s">
        <v>1195</v>
      </c>
      <c r="F162" s="19" t="s">
        <v>693</v>
      </c>
      <c r="G162" s="19">
        <v>12900</v>
      </c>
      <c r="H162" s="19">
        <v>12900</v>
      </c>
      <c r="I162" s="19" t="s">
        <v>907</v>
      </c>
      <c r="J162" s="16" t="s">
        <v>1196</v>
      </c>
    </row>
    <row r="163" spans="1:10" ht="63" customHeight="1">
      <c r="A163" s="16">
        <v>5</v>
      </c>
      <c r="B163" s="19" t="s">
        <v>1197</v>
      </c>
      <c r="C163" s="19" t="s">
        <v>687</v>
      </c>
      <c r="D163" s="19" t="s">
        <v>672</v>
      </c>
      <c r="E163" s="18" t="s">
        <v>1198</v>
      </c>
      <c r="F163" s="19" t="s">
        <v>693</v>
      </c>
      <c r="G163" s="19">
        <v>7500</v>
      </c>
      <c r="H163" s="19">
        <v>7500</v>
      </c>
      <c r="I163" s="19" t="s">
        <v>907</v>
      </c>
      <c r="J163" s="16" t="s">
        <v>928</v>
      </c>
    </row>
    <row r="164" spans="1:10" s="61" customFormat="1" ht="24.75" customHeight="1">
      <c r="A164" s="66" t="s">
        <v>1199</v>
      </c>
      <c r="B164" s="67"/>
      <c r="C164" s="12"/>
      <c r="D164" s="12"/>
      <c r="E164" s="49"/>
      <c r="F164" s="12"/>
      <c r="G164" s="12">
        <f>SUM(G165:G174)</f>
        <v>102300</v>
      </c>
      <c r="H164" s="12">
        <f>SUM(H165:H174)</f>
        <v>102300</v>
      </c>
      <c r="I164" s="19"/>
      <c r="J164" s="12"/>
    </row>
    <row r="165" spans="1:10" ht="39.75" customHeight="1">
      <c r="A165" s="16">
        <v>1</v>
      </c>
      <c r="B165" s="33" t="s">
        <v>930</v>
      </c>
      <c r="C165" s="33" t="s">
        <v>687</v>
      </c>
      <c r="D165" s="33" t="s">
        <v>672</v>
      </c>
      <c r="E165" s="34" t="s">
        <v>931</v>
      </c>
      <c r="F165" s="19" t="s">
        <v>674</v>
      </c>
      <c r="G165" s="33">
        <v>18000</v>
      </c>
      <c r="H165" s="33">
        <v>18000</v>
      </c>
      <c r="I165" s="19" t="s">
        <v>675</v>
      </c>
      <c r="J165" s="33" t="s">
        <v>932</v>
      </c>
    </row>
    <row r="166" spans="1:10" ht="33" customHeight="1">
      <c r="A166" s="16">
        <v>2</v>
      </c>
      <c r="B166" s="33" t="s">
        <v>1200</v>
      </c>
      <c r="C166" s="33" t="s">
        <v>827</v>
      </c>
      <c r="D166" s="33" t="s">
        <v>1201</v>
      </c>
      <c r="E166" s="34" t="s">
        <v>1202</v>
      </c>
      <c r="F166" s="33" t="s">
        <v>674</v>
      </c>
      <c r="G166" s="33">
        <v>10000</v>
      </c>
      <c r="H166" s="33">
        <v>10000</v>
      </c>
      <c r="I166" s="19" t="s">
        <v>907</v>
      </c>
      <c r="J166" s="33" t="s">
        <v>1203</v>
      </c>
    </row>
    <row r="167" spans="1:10" ht="36.75" customHeight="1">
      <c r="A167" s="16">
        <v>3</v>
      </c>
      <c r="B167" s="33" t="s">
        <v>1204</v>
      </c>
      <c r="C167" s="33" t="s">
        <v>827</v>
      </c>
      <c r="D167" s="16" t="s">
        <v>1037</v>
      </c>
      <c r="E167" s="34" t="s">
        <v>1205</v>
      </c>
      <c r="F167" s="33" t="s">
        <v>674</v>
      </c>
      <c r="G167" s="33">
        <v>10000</v>
      </c>
      <c r="H167" s="33">
        <v>10000</v>
      </c>
      <c r="I167" s="19" t="s">
        <v>907</v>
      </c>
      <c r="J167" s="33" t="s">
        <v>1203</v>
      </c>
    </row>
    <row r="168" spans="1:10" ht="36.75" customHeight="1">
      <c r="A168" s="16">
        <v>4</v>
      </c>
      <c r="B168" s="33" t="s">
        <v>1206</v>
      </c>
      <c r="C168" s="33" t="s">
        <v>687</v>
      </c>
      <c r="D168" s="33" t="s">
        <v>1041</v>
      </c>
      <c r="E168" s="34" t="s">
        <v>1207</v>
      </c>
      <c r="F168" s="33" t="s">
        <v>674</v>
      </c>
      <c r="G168" s="33">
        <v>8000</v>
      </c>
      <c r="H168" s="33">
        <v>8000</v>
      </c>
      <c r="I168" s="19" t="s">
        <v>907</v>
      </c>
      <c r="J168" s="33" t="s">
        <v>1203</v>
      </c>
    </row>
    <row r="169" spans="1:10" ht="42" customHeight="1">
      <c r="A169" s="16">
        <v>5</v>
      </c>
      <c r="B169" s="33" t="s">
        <v>1208</v>
      </c>
      <c r="C169" s="33" t="s">
        <v>687</v>
      </c>
      <c r="D169" s="33" t="s">
        <v>1165</v>
      </c>
      <c r="E169" s="34" t="s">
        <v>1207</v>
      </c>
      <c r="F169" s="33" t="s">
        <v>674</v>
      </c>
      <c r="G169" s="33">
        <v>8000</v>
      </c>
      <c r="H169" s="33">
        <v>8000</v>
      </c>
      <c r="I169" s="19" t="s">
        <v>907</v>
      </c>
      <c r="J169" s="33" t="s">
        <v>1203</v>
      </c>
    </row>
    <row r="170" spans="1:10" ht="40.5" customHeight="1">
      <c r="A170" s="16">
        <v>6</v>
      </c>
      <c r="B170" s="33" t="s">
        <v>1209</v>
      </c>
      <c r="C170" s="33" t="s">
        <v>827</v>
      </c>
      <c r="D170" s="33" t="s">
        <v>1210</v>
      </c>
      <c r="E170" s="34" t="s">
        <v>1211</v>
      </c>
      <c r="F170" s="33" t="s">
        <v>674</v>
      </c>
      <c r="G170" s="33">
        <v>8000</v>
      </c>
      <c r="H170" s="33">
        <v>8000</v>
      </c>
      <c r="I170" s="19" t="s">
        <v>907</v>
      </c>
      <c r="J170" s="33" t="s">
        <v>1203</v>
      </c>
    </row>
    <row r="171" spans="1:10" ht="42.75" customHeight="1">
      <c r="A171" s="16">
        <v>7</v>
      </c>
      <c r="B171" s="33" t="s">
        <v>1212</v>
      </c>
      <c r="C171" s="33" t="s">
        <v>687</v>
      </c>
      <c r="D171" s="33" t="s">
        <v>1041</v>
      </c>
      <c r="E171" s="34" t="s">
        <v>1213</v>
      </c>
      <c r="F171" s="19" t="s">
        <v>718</v>
      </c>
      <c r="G171" s="33">
        <v>20000</v>
      </c>
      <c r="H171" s="33">
        <v>20000</v>
      </c>
      <c r="I171" s="19" t="s">
        <v>907</v>
      </c>
      <c r="J171" s="33" t="s">
        <v>1203</v>
      </c>
    </row>
    <row r="172" spans="1:10" ht="36.75" customHeight="1">
      <c r="A172" s="16">
        <v>8</v>
      </c>
      <c r="B172" s="33" t="s">
        <v>1214</v>
      </c>
      <c r="C172" s="33" t="s">
        <v>827</v>
      </c>
      <c r="D172" s="33" t="s">
        <v>1215</v>
      </c>
      <c r="E172" s="34" t="s">
        <v>1216</v>
      </c>
      <c r="F172" s="33" t="s">
        <v>674</v>
      </c>
      <c r="G172" s="33">
        <v>3000</v>
      </c>
      <c r="H172" s="33">
        <v>3000</v>
      </c>
      <c r="I172" s="19" t="s">
        <v>907</v>
      </c>
      <c r="J172" s="33" t="s">
        <v>935</v>
      </c>
    </row>
    <row r="173" spans="1:10" ht="66.75" customHeight="1">
      <c r="A173" s="16">
        <v>9</v>
      </c>
      <c r="B173" s="33" t="s">
        <v>933</v>
      </c>
      <c r="C173" s="33" t="s">
        <v>687</v>
      </c>
      <c r="D173" s="33" t="s">
        <v>691</v>
      </c>
      <c r="E173" s="34" t="s">
        <v>934</v>
      </c>
      <c r="F173" s="19">
        <v>2016</v>
      </c>
      <c r="G173" s="33">
        <v>4300</v>
      </c>
      <c r="H173" s="33">
        <f>G173</f>
        <v>4300</v>
      </c>
      <c r="I173" s="19" t="s">
        <v>675</v>
      </c>
      <c r="J173" s="33" t="s">
        <v>935</v>
      </c>
    </row>
    <row r="174" spans="1:10" ht="77.25" customHeight="1">
      <c r="A174" s="16">
        <v>10</v>
      </c>
      <c r="B174" s="33" t="s">
        <v>936</v>
      </c>
      <c r="C174" s="33" t="s">
        <v>687</v>
      </c>
      <c r="D174" s="33" t="s">
        <v>691</v>
      </c>
      <c r="E174" s="34" t="s">
        <v>937</v>
      </c>
      <c r="F174" s="19">
        <v>2016</v>
      </c>
      <c r="G174" s="33">
        <v>13000</v>
      </c>
      <c r="H174" s="33">
        <f>G174</f>
        <v>13000</v>
      </c>
      <c r="I174" s="19" t="s">
        <v>675</v>
      </c>
      <c r="J174" s="33" t="s">
        <v>938</v>
      </c>
    </row>
    <row r="175" spans="1:10" s="61" customFormat="1" ht="24.75" customHeight="1">
      <c r="A175" s="66" t="s">
        <v>1217</v>
      </c>
      <c r="B175" s="67"/>
      <c r="C175" s="12"/>
      <c r="D175" s="12"/>
      <c r="E175" s="49"/>
      <c r="F175" s="12"/>
      <c r="G175" s="12">
        <f>SUM(G176:G181)</f>
        <v>59940</v>
      </c>
      <c r="H175" s="12">
        <f>SUM(H176:H181)</f>
        <v>59940</v>
      </c>
      <c r="I175" s="19"/>
      <c r="J175" s="12"/>
    </row>
    <row r="176" spans="1:10" s="61" customFormat="1" ht="35.25" customHeight="1">
      <c r="A176" s="16">
        <v>1</v>
      </c>
      <c r="B176" s="16" t="s">
        <v>1218</v>
      </c>
      <c r="C176" s="16" t="s">
        <v>782</v>
      </c>
      <c r="D176" s="16" t="s">
        <v>672</v>
      </c>
      <c r="E176" s="17" t="s">
        <v>1219</v>
      </c>
      <c r="F176" s="16" t="s">
        <v>674</v>
      </c>
      <c r="G176" s="16">
        <v>12000</v>
      </c>
      <c r="H176" s="16">
        <v>12000</v>
      </c>
      <c r="I176" s="19" t="s">
        <v>907</v>
      </c>
      <c r="J176" s="19" t="s">
        <v>942</v>
      </c>
    </row>
    <row r="177" spans="1:10" s="61" customFormat="1" ht="56.25" customHeight="1">
      <c r="A177" s="16">
        <v>2</v>
      </c>
      <c r="B177" s="16" t="s">
        <v>1220</v>
      </c>
      <c r="C177" s="16" t="s">
        <v>687</v>
      </c>
      <c r="D177" s="16" t="s">
        <v>672</v>
      </c>
      <c r="E177" s="17" t="s">
        <v>1221</v>
      </c>
      <c r="F177" s="16" t="s">
        <v>674</v>
      </c>
      <c r="G177" s="16">
        <v>10800</v>
      </c>
      <c r="H177" s="16">
        <v>10800</v>
      </c>
      <c r="I177" s="19" t="s">
        <v>907</v>
      </c>
      <c r="J177" s="19" t="s">
        <v>942</v>
      </c>
    </row>
    <row r="178" spans="1:10" s="61" customFormat="1" ht="51.75" customHeight="1">
      <c r="A178" s="16">
        <v>3</v>
      </c>
      <c r="B178" s="16" t="s">
        <v>1222</v>
      </c>
      <c r="C178" s="16" t="s">
        <v>782</v>
      </c>
      <c r="D178" s="16" t="s">
        <v>672</v>
      </c>
      <c r="E178" s="17" t="s">
        <v>346</v>
      </c>
      <c r="F178" s="16" t="s">
        <v>674</v>
      </c>
      <c r="G178" s="16">
        <v>5000</v>
      </c>
      <c r="H178" s="16">
        <v>5000</v>
      </c>
      <c r="I178" s="16" t="s">
        <v>907</v>
      </c>
      <c r="J178" s="19" t="s">
        <v>942</v>
      </c>
    </row>
    <row r="179" spans="1:10" ht="47.25" customHeight="1">
      <c r="A179" s="16">
        <v>4</v>
      </c>
      <c r="B179" s="16" t="s">
        <v>940</v>
      </c>
      <c r="C179" s="16" t="s">
        <v>687</v>
      </c>
      <c r="D179" s="19" t="s">
        <v>672</v>
      </c>
      <c r="E179" s="17" t="s">
        <v>347</v>
      </c>
      <c r="F179" s="16" t="s">
        <v>674</v>
      </c>
      <c r="G179" s="16">
        <v>30000</v>
      </c>
      <c r="H179" s="16">
        <f>G179</f>
        <v>30000</v>
      </c>
      <c r="I179" s="16" t="s">
        <v>675</v>
      </c>
      <c r="J179" s="19" t="s">
        <v>942</v>
      </c>
    </row>
    <row r="180" spans="1:10" ht="78" customHeight="1">
      <c r="A180" s="16">
        <v>5</v>
      </c>
      <c r="B180" s="16" t="s">
        <v>1224</v>
      </c>
      <c r="C180" s="16" t="s">
        <v>687</v>
      </c>
      <c r="D180" s="16" t="s">
        <v>713</v>
      </c>
      <c r="E180" s="17" t="s">
        <v>1225</v>
      </c>
      <c r="F180" s="16" t="s">
        <v>718</v>
      </c>
      <c r="G180" s="16">
        <v>260</v>
      </c>
      <c r="H180" s="16">
        <v>260</v>
      </c>
      <c r="I180" s="16" t="s">
        <v>907</v>
      </c>
      <c r="J180" s="16" t="s">
        <v>1226</v>
      </c>
    </row>
    <row r="181" spans="1:10" ht="67.5" customHeight="1">
      <c r="A181" s="16">
        <v>6</v>
      </c>
      <c r="B181" s="16" t="s">
        <v>1227</v>
      </c>
      <c r="C181" s="16" t="s">
        <v>687</v>
      </c>
      <c r="D181" s="16" t="s">
        <v>713</v>
      </c>
      <c r="E181" s="18" t="s">
        <v>1228</v>
      </c>
      <c r="F181" s="16" t="s">
        <v>718</v>
      </c>
      <c r="G181" s="16">
        <v>1880</v>
      </c>
      <c r="H181" s="16">
        <v>1880</v>
      </c>
      <c r="I181" s="16" t="s">
        <v>907</v>
      </c>
      <c r="J181" s="16" t="s">
        <v>1226</v>
      </c>
    </row>
    <row r="182" spans="1:10" s="62" customFormat="1" ht="32.25" customHeight="1">
      <c r="A182" s="64" t="s">
        <v>1229</v>
      </c>
      <c r="B182" s="65"/>
      <c r="C182" s="64"/>
      <c r="D182" s="64"/>
      <c r="E182" s="17"/>
      <c r="F182" s="16"/>
      <c r="G182" s="35">
        <f>G183+G191</f>
        <v>400481</v>
      </c>
      <c r="H182" s="35">
        <f>H183+H191</f>
        <v>390481</v>
      </c>
      <c r="I182" s="39"/>
      <c r="J182" s="39"/>
    </row>
    <row r="183" spans="1:10" s="62" customFormat="1" ht="16.5" customHeight="1">
      <c r="A183" s="66" t="s">
        <v>1230</v>
      </c>
      <c r="B183" s="67"/>
      <c r="C183" s="40"/>
      <c r="D183" s="40"/>
      <c r="E183" s="41"/>
      <c r="F183" s="16"/>
      <c r="G183" s="35">
        <f>SUM(G184:G190)</f>
        <v>172181</v>
      </c>
      <c r="H183" s="35">
        <f>SUM(H184:H190)</f>
        <v>162181</v>
      </c>
      <c r="I183" s="39"/>
      <c r="J183" s="39"/>
    </row>
    <row r="184" spans="1:10" ht="66" customHeight="1">
      <c r="A184" s="16">
        <v>1</v>
      </c>
      <c r="B184" s="16" t="s">
        <v>349</v>
      </c>
      <c r="C184" s="16" t="s">
        <v>664</v>
      </c>
      <c r="D184" s="16" t="s">
        <v>946</v>
      </c>
      <c r="E184" s="17" t="s">
        <v>947</v>
      </c>
      <c r="F184" s="16" t="s">
        <v>1231</v>
      </c>
      <c r="G184" s="16">
        <v>30000</v>
      </c>
      <c r="H184" s="16">
        <v>20000</v>
      </c>
      <c r="I184" s="16" t="s">
        <v>668</v>
      </c>
      <c r="J184" s="16" t="s">
        <v>348</v>
      </c>
    </row>
    <row r="185" spans="1:10" ht="57" customHeight="1">
      <c r="A185" s="16">
        <v>2</v>
      </c>
      <c r="B185" s="19" t="s">
        <v>949</v>
      </c>
      <c r="C185" s="19" t="s">
        <v>687</v>
      </c>
      <c r="D185" s="19" t="s">
        <v>633</v>
      </c>
      <c r="E185" s="18" t="s">
        <v>951</v>
      </c>
      <c r="F185" s="19" t="s">
        <v>693</v>
      </c>
      <c r="G185" s="19">
        <v>100000</v>
      </c>
      <c r="H185" s="19">
        <v>100000</v>
      </c>
      <c r="I185" s="16" t="s">
        <v>907</v>
      </c>
      <c r="J185" s="19" t="s">
        <v>952</v>
      </c>
    </row>
    <row r="186" spans="1:10" ht="47.25" customHeight="1">
      <c r="A186" s="16">
        <v>3</v>
      </c>
      <c r="B186" s="19" t="s">
        <v>953</v>
      </c>
      <c r="C186" s="19" t="s">
        <v>664</v>
      </c>
      <c r="D186" s="19" t="s">
        <v>691</v>
      </c>
      <c r="E186" s="18" t="s">
        <v>954</v>
      </c>
      <c r="F186" s="19" t="s">
        <v>693</v>
      </c>
      <c r="G186" s="19">
        <v>33000</v>
      </c>
      <c r="H186" s="19">
        <f>G186</f>
        <v>33000</v>
      </c>
      <c r="I186" s="16" t="s">
        <v>675</v>
      </c>
      <c r="J186" s="19" t="s">
        <v>864</v>
      </c>
    </row>
    <row r="187" spans="1:10" ht="36.75" customHeight="1">
      <c r="A187" s="16">
        <v>4</v>
      </c>
      <c r="B187" s="19" t="s">
        <v>955</v>
      </c>
      <c r="C187" s="19" t="s">
        <v>664</v>
      </c>
      <c r="D187" s="19" t="s">
        <v>691</v>
      </c>
      <c r="E187" s="18" t="s">
        <v>956</v>
      </c>
      <c r="F187" s="19" t="s">
        <v>693</v>
      </c>
      <c r="G187" s="19">
        <v>5500</v>
      </c>
      <c r="H187" s="19">
        <v>5500</v>
      </c>
      <c r="I187" s="16" t="s">
        <v>675</v>
      </c>
      <c r="J187" s="19" t="s">
        <v>864</v>
      </c>
    </row>
    <row r="188" spans="1:10" ht="41.25" customHeight="1">
      <c r="A188" s="16">
        <v>5</v>
      </c>
      <c r="B188" s="16" t="s">
        <v>1232</v>
      </c>
      <c r="C188" s="16" t="s">
        <v>687</v>
      </c>
      <c r="D188" s="16" t="s">
        <v>713</v>
      </c>
      <c r="E188" s="17" t="s">
        <v>1233</v>
      </c>
      <c r="F188" s="16" t="s">
        <v>674</v>
      </c>
      <c r="G188" s="16">
        <v>2725</v>
      </c>
      <c r="H188" s="16">
        <f>G188</f>
        <v>2725</v>
      </c>
      <c r="I188" s="16" t="s">
        <v>907</v>
      </c>
      <c r="J188" s="16" t="s">
        <v>1234</v>
      </c>
    </row>
    <row r="189" spans="1:10" ht="59.25" customHeight="1">
      <c r="A189" s="16">
        <v>6</v>
      </c>
      <c r="B189" s="16" t="s">
        <v>1235</v>
      </c>
      <c r="C189" s="16" t="s">
        <v>1236</v>
      </c>
      <c r="D189" s="16" t="s">
        <v>828</v>
      </c>
      <c r="E189" s="17" t="s">
        <v>1235</v>
      </c>
      <c r="F189" s="16" t="s">
        <v>718</v>
      </c>
      <c r="G189" s="16">
        <v>450</v>
      </c>
      <c r="H189" s="16">
        <f>G189</f>
        <v>450</v>
      </c>
      <c r="I189" s="16" t="s">
        <v>907</v>
      </c>
      <c r="J189" s="16" t="s">
        <v>1234</v>
      </c>
    </row>
    <row r="190" spans="1:10" ht="54.75" customHeight="1">
      <c r="A190" s="16">
        <v>7</v>
      </c>
      <c r="B190" s="16" t="s">
        <v>957</v>
      </c>
      <c r="C190" s="16" t="s">
        <v>687</v>
      </c>
      <c r="D190" s="16" t="s">
        <v>672</v>
      </c>
      <c r="E190" s="17" t="s">
        <v>958</v>
      </c>
      <c r="F190" s="16" t="s">
        <v>732</v>
      </c>
      <c r="G190" s="16">
        <v>506</v>
      </c>
      <c r="H190" s="16">
        <f>G190</f>
        <v>506</v>
      </c>
      <c r="I190" s="16" t="s">
        <v>675</v>
      </c>
      <c r="J190" s="16" t="s">
        <v>959</v>
      </c>
    </row>
    <row r="191" spans="1:10" s="62" customFormat="1" ht="21" customHeight="1">
      <c r="A191" s="66" t="s">
        <v>1237</v>
      </c>
      <c r="B191" s="67"/>
      <c r="C191" s="40"/>
      <c r="D191" s="40"/>
      <c r="E191" s="41"/>
      <c r="F191" s="16"/>
      <c r="G191" s="42">
        <f>SUM(G192:G195)</f>
        <v>228300</v>
      </c>
      <c r="H191" s="42">
        <f>SUM(H192:H195)</f>
        <v>228300</v>
      </c>
      <c r="I191" s="39"/>
      <c r="J191" s="39"/>
    </row>
    <row r="192" spans="1:10" ht="56.25" customHeight="1">
      <c r="A192" s="16">
        <v>1</v>
      </c>
      <c r="B192" s="19" t="s">
        <v>961</v>
      </c>
      <c r="C192" s="19" t="s">
        <v>687</v>
      </c>
      <c r="D192" s="19" t="s">
        <v>691</v>
      </c>
      <c r="E192" s="18" t="s">
        <v>962</v>
      </c>
      <c r="F192" s="19" t="s">
        <v>718</v>
      </c>
      <c r="G192" s="19">
        <v>33000</v>
      </c>
      <c r="H192" s="19">
        <v>33000</v>
      </c>
      <c r="I192" s="16" t="s">
        <v>907</v>
      </c>
      <c r="J192" s="16" t="s">
        <v>351</v>
      </c>
    </row>
    <row r="193" spans="1:10" ht="62.25" customHeight="1">
      <c r="A193" s="16">
        <v>2</v>
      </c>
      <c r="B193" s="16" t="s">
        <v>350</v>
      </c>
      <c r="C193" s="16" t="s">
        <v>687</v>
      </c>
      <c r="D193" s="16" t="s">
        <v>713</v>
      </c>
      <c r="E193" s="17" t="s">
        <v>1239</v>
      </c>
      <c r="F193" s="16" t="s">
        <v>718</v>
      </c>
      <c r="G193" s="16">
        <v>10000</v>
      </c>
      <c r="H193" s="16">
        <v>10000</v>
      </c>
      <c r="I193" s="16" t="s">
        <v>907</v>
      </c>
      <c r="J193" s="16" t="s">
        <v>1240</v>
      </c>
    </row>
    <row r="194" spans="1:10" ht="51" customHeight="1">
      <c r="A194" s="16">
        <v>3</v>
      </c>
      <c r="B194" s="16" t="s">
        <v>1241</v>
      </c>
      <c r="C194" s="16" t="s">
        <v>687</v>
      </c>
      <c r="D194" s="16" t="s">
        <v>691</v>
      </c>
      <c r="E194" s="17" t="s">
        <v>1242</v>
      </c>
      <c r="F194" s="16" t="s">
        <v>693</v>
      </c>
      <c r="G194" s="16">
        <v>115000</v>
      </c>
      <c r="H194" s="16">
        <f>G194</f>
        <v>115000</v>
      </c>
      <c r="I194" s="16" t="s">
        <v>907</v>
      </c>
      <c r="J194" s="16" t="s">
        <v>1243</v>
      </c>
    </row>
    <row r="195" spans="1:10" ht="172.5" customHeight="1">
      <c r="A195" s="16">
        <v>4</v>
      </c>
      <c r="B195" s="16" t="s">
        <v>1244</v>
      </c>
      <c r="C195" s="16" t="s">
        <v>687</v>
      </c>
      <c r="D195" s="16" t="s">
        <v>713</v>
      </c>
      <c r="E195" s="17" t="s">
        <v>1245</v>
      </c>
      <c r="F195" s="16" t="s">
        <v>693</v>
      </c>
      <c r="G195" s="16">
        <v>70300</v>
      </c>
      <c r="H195" s="16">
        <v>70300</v>
      </c>
      <c r="I195" s="16" t="s">
        <v>907</v>
      </c>
      <c r="J195" s="16" t="s">
        <v>1094</v>
      </c>
    </row>
  </sheetData>
  <mergeCells count="23">
    <mergeCell ref="A27:B27"/>
    <mergeCell ref="A154:B154"/>
    <mergeCell ref="A6:D6"/>
    <mergeCell ref="A1:J1"/>
    <mergeCell ref="I2:J2"/>
    <mergeCell ref="A4:D4"/>
    <mergeCell ref="A5:D5"/>
    <mergeCell ref="A191:B191"/>
    <mergeCell ref="A158:B158"/>
    <mergeCell ref="A39:D39"/>
    <mergeCell ref="A45:B45"/>
    <mergeCell ref="A88:B88"/>
    <mergeCell ref="A94:B94"/>
    <mergeCell ref="A97:D97"/>
    <mergeCell ref="A175:B175"/>
    <mergeCell ref="A149:D149"/>
    <mergeCell ref="A98:D98"/>
    <mergeCell ref="A182:D182"/>
    <mergeCell ref="A183:B183"/>
    <mergeCell ref="A153:B153"/>
    <mergeCell ref="A117:D117"/>
    <mergeCell ref="A133:D133"/>
    <mergeCell ref="A164:B164"/>
  </mergeCells>
  <phoneticPr fontId="0" type="noConversion"/>
  <printOptions horizontalCentered="1"/>
  <pageMargins left="0.70866141732283472" right="0.70866141732283472" top="0.74803149606299213" bottom="0.74803149606299213" header="0.31496062992125984" footer="0.51181102362204722"/>
  <pageSetup paperSize="9" firstPageNumber="102" orientation="landscape"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dimension ref="A1:J382"/>
  <sheetViews>
    <sheetView tabSelected="1" topLeftCell="A148" workbookViewId="0">
      <selection activeCell="J154" sqref="J154"/>
    </sheetView>
  </sheetViews>
  <sheetFormatPr defaultRowHeight="11.25"/>
  <cols>
    <col min="1" max="1" width="3.875" style="9" customWidth="1"/>
    <col min="2" max="2" width="21.875" style="9" customWidth="1"/>
    <col min="3" max="3" width="6" style="9" customWidth="1"/>
    <col min="4" max="4" width="10.75" style="9" customWidth="1"/>
    <col min="5" max="5" width="36.875" style="43" customWidth="1"/>
    <col min="6" max="6" width="8.125" style="9" customWidth="1"/>
    <col min="7" max="7" width="11.375" style="9" customWidth="1"/>
    <col min="8" max="8" width="12.25" style="9" customWidth="1"/>
    <col min="9" max="9" width="8.125" style="9" customWidth="1"/>
    <col min="10" max="10" width="18.75" style="9" customWidth="1"/>
    <col min="11" max="16384" width="9" style="60"/>
  </cols>
  <sheetData>
    <row r="1" spans="1:10" ht="23.25" customHeight="1">
      <c r="A1" s="68" t="s">
        <v>1246</v>
      </c>
      <c r="B1" s="68"/>
      <c r="C1" s="68"/>
      <c r="D1" s="68"/>
      <c r="E1" s="68"/>
      <c r="F1" s="68"/>
      <c r="G1" s="68"/>
      <c r="H1" s="68"/>
      <c r="I1" s="68"/>
      <c r="J1" s="68"/>
    </row>
    <row r="2" spans="1:10" ht="12" customHeight="1">
      <c r="B2" s="11"/>
      <c r="C2" s="11"/>
      <c r="D2" s="11"/>
      <c r="E2" s="10"/>
      <c r="H2" s="11"/>
      <c r="I2" s="69" t="s">
        <v>649</v>
      </c>
      <c r="J2" s="69"/>
    </row>
    <row r="3" spans="1:10" s="61" customFormat="1" ht="30" customHeight="1">
      <c r="A3" s="12" t="s">
        <v>650</v>
      </c>
      <c r="B3" s="12" t="s">
        <v>651</v>
      </c>
      <c r="C3" s="12" t="s">
        <v>585</v>
      </c>
      <c r="D3" s="12" t="s">
        <v>653</v>
      </c>
      <c r="E3" s="49" t="s">
        <v>654</v>
      </c>
      <c r="F3" s="12" t="s">
        <v>655</v>
      </c>
      <c r="G3" s="12" t="s">
        <v>656</v>
      </c>
      <c r="H3" s="12" t="s">
        <v>657</v>
      </c>
      <c r="I3" s="12" t="s">
        <v>658</v>
      </c>
      <c r="J3" s="12" t="s">
        <v>659</v>
      </c>
    </row>
    <row r="4" spans="1:10" s="61" customFormat="1" ht="19.5" customHeight="1">
      <c r="A4" s="66" t="s">
        <v>1247</v>
      </c>
      <c r="B4" s="67"/>
      <c r="C4" s="66"/>
      <c r="D4" s="66"/>
      <c r="E4" s="49"/>
      <c r="F4" s="12"/>
      <c r="G4" s="13">
        <f>G5+G156+G276+G332</f>
        <v>13218495.57</v>
      </c>
      <c r="H4" s="13">
        <f>H5+H156+H276+H332</f>
        <v>12037972.57</v>
      </c>
      <c r="I4" s="14"/>
      <c r="J4" s="12"/>
    </row>
    <row r="5" spans="1:10" s="61" customFormat="1" ht="19.5" customHeight="1">
      <c r="A5" s="66" t="s">
        <v>1248</v>
      </c>
      <c r="B5" s="67"/>
      <c r="C5" s="66"/>
      <c r="D5" s="66"/>
      <c r="E5" s="49"/>
      <c r="F5" s="12"/>
      <c r="G5" s="15">
        <f>G6+G39+G72+G81+G136+G148</f>
        <v>6971602</v>
      </c>
      <c r="H5" s="15">
        <f>H6+H39+H72+H81+H136+H148</f>
        <v>5951837</v>
      </c>
      <c r="I5" s="16"/>
      <c r="J5" s="12"/>
    </row>
    <row r="6" spans="1:10" s="61" customFormat="1" ht="19.5" customHeight="1">
      <c r="A6" s="66" t="s">
        <v>1249</v>
      </c>
      <c r="B6" s="67"/>
      <c r="C6" s="66"/>
      <c r="D6" s="66"/>
      <c r="E6" s="49"/>
      <c r="F6" s="12"/>
      <c r="G6" s="12">
        <f>SUM(G7:G38)</f>
        <v>2537333</v>
      </c>
      <c r="H6" s="12">
        <f>SUM(H7:H38)</f>
        <v>1647553</v>
      </c>
      <c r="I6" s="16"/>
      <c r="J6" s="12"/>
    </row>
    <row r="7" spans="1:10" s="61" customFormat="1" ht="39.75" customHeight="1">
      <c r="A7" s="44">
        <v>1</v>
      </c>
      <c r="B7" s="44" t="s">
        <v>968</v>
      </c>
      <c r="C7" s="44" t="s">
        <v>687</v>
      </c>
      <c r="D7" s="44" t="s">
        <v>713</v>
      </c>
      <c r="E7" s="45" t="s">
        <v>969</v>
      </c>
      <c r="F7" s="44" t="s">
        <v>970</v>
      </c>
      <c r="G7" s="44">
        <v>1180000</v>
      </c>
      <c r="H7" s="44">
        <v>300000</v>
      </c>
      <c r="I7" s="44" t="s">
        <v>907</v>
      </c>
      <c r="J7" s="44" t="s">
        <v>971</v>
      </c>
    </row>
    <row r="8" spans="1:10" s="61" customFormat="1" ht="39.75" customHeight="1">
      <c r="A8" s="44">
        <v>2</v>
      </c>
      <c r="B8" s="44" t="s">
        <v>972</v>
      </c>
      <c r="C8" s="44" t="s">
        <v>687</v>
      </c>
      <c r="D8" s="44" t="s">
        <v>973</v>
      </c>
      <c r="E8" s="45" t="s">
        <v>974</v>
      </c>
      <c r="F8" s="44" t="s">
        <v>693</v>
      </c>
      <c r="G8" s="44">
        <v>500000</v>
      </c>
      <c r="H8" s="44">
        <v>500000</v>
      </c>
      <c r="I8" s="44" t="s">
        <v>907</v>
      </c>
      <c r="J8" s="44" t="s">
        <v>678</v>
      </c>
    </row>
    <row r="9" spans="1:10" s="61" customFormat="1" ht="38.25" customHeight="1">
      <c r="A9" s="44">
        <v>3</v>
      </c>
      <c r="B9" s="44" t="s">
        <v>1250</v>
      </c>
      <c r="C9" s="44" t="s">
        <v>687</v>
      </c>
      <c r="D9" s="44" t="s">
        <v>713</v>
      </c>
      <c r="E9" s="45" t="s">
        <v>1251</v>
      </c>
      <c r="F9" s="44" t="s">
        <v>693</v>
      </c>
      <c r="G9" s="44">
        <v>288000</v>
      </c>
      <c r="H9" s="44">
        <v>288000</v>
      </c>
      <c r="I9" s="44" t="s">
        <v>907</v>
      </c>
      <c r="J9" s="44" t="s">
        <v>678</v>
      </c>
    </row>
    <row r="10" spans="1:10" s="61" customFormat="1" ht="45.75" customHeight="1">
      <c r="A10" s="44">
        <v>4</v>
      </c>
      <c r="B10" s="44" t="s">
        <v>663</v>
      </c>
      <c r="C10" s="44" t="s">
        <v>671</v>
      </c>
      <c r="D10" s="44" t="s">
        <v>491</v>
      </c>
      <c r="E10" s="45" t="s">
        <v>492</v>
      </c>
      <c r="F10" s="44" t="s">
        <v>667</v>
      </c>
      <c r="G10" s="44">
        <v>19780</v>
      </c>
      <c r="H10" s="44">
        <v>10000</v>
      </c>
      <c r="I10" s="44" t="s">
        <v>668</v>
      </c>
      <c r="J10" s="44" t="s">
        <v>669</v>
      </c>
    </row>
    <row r="11" spans="1:10" s="61" customFormat="1" ht="41.25" customHeight="1">
      <c r="A11" s="44">
        <v>5</v>
      </c>
      <c r="B11" s="44" t="s">
        <v>474</v>
      </c>
      <c r="C11" s="44" t="s">
        <v>664</v>
      </c>
      <c r="D11" s="44" t="s">
        <v>672</v>
      </c>
      <c r="E11" s="45" t="s">
        <v>975</v>
      </c>
      <c r="F11" s="44" t="s">
        <v>693</v>
      </c>
      <c r="G11" s="44">
        <v>53000</v>
      </c>
      <c r="H11" s="44">
        <v>53000</v>
      </c>
      <c r="I11" s="44" t="s">
        <v>675</v>
      </c>
      <c r="J11" s="44" t="s">
        <v>477</v>
      </c>
    </row>
    <row r="12" spans="1:10" s="61" customFormat="1" ht="42" customHeight="1">
      <c r="A12" s="44">
        <v>6</v>
      </c>
      <c r="B12" s="36" t="s">
        <v>472</v>
      </c>
      <c r="C12" s="44" t="s">
        <v>687</v>
      </c>
      <c r="D12" s="47" t="s">
        <v>688</v>
      </c>
      <c r="E12" s="46" t="s">
        <v>689</v>
      </c>
      <c r="F12" s="47" t="s">
        <v>674</v>
      </c>
      <c r="G12" s="44">
        <v>6200</v>
      </c>
      <c r="H12" s="44">
        <v>6200</v>
      </c>
      <c r="I12" s="44" t="s">
        <v>675</v>
      </c>
      <c r="J12" s="44" t="s">
        <v>678</v>
      </c>
    </row>
    <row r="13" spans="1:10" s="61" customFormat="1" ht="41.25" customHeight="1">
      <c r="A13" s="44">
        <v>7</v>
      </c>
      <c r="B13" s="47" t="s">
        <v>490</v>
      </c>
      <c r="C13" s="44" t="s">
        <v>687</v>
      </c>
      <c r="D13" s="47" t="s">
        <v>672</v>
      </c>
      <c r="E13" s="46" t="s">
        <v>977</v>
      </c>
      <c r="F13" s="47" t="s">
        <v>718</v>
      </c>
      <c r="G13" s="44">
        <v>28000</v>
      </c>
      <c r="H13" s="44">
        <v>28000</v>
      </c>
      <c r="I13" s="44" t="s">
        <v>675</v>
      </c>
      <c r="J13" s="44" t="s">
        <v>678</v>
      </c>
    </row>
    <row r="14" spans="1:10" s="61" customFormat="1" ht="41.25" customHeight="1">
      <c r="A14" s="44">
        <v>8</v>
      </c>
      <c r="B14" s="47" t="s">
        <v>184</v>
      </c>
      <c r="C14" s="44" t="s">
        <v>687</v>
      </c>
      <c r="D14" s="47" t="s">
        <v>493</v>
      </c>
      <c r="E14" s="46" t="s">
        <v>978</v>
      </c>
      <c r="F14" s="47" t="s">
        <v>718</v>
      </c>
      <c r="G14" s="44">
        <v>2160</v>
      </c>
      <c r="H14" s="44">
        <f>G14</f>
        <v>2160</v>
      </c>
      <c r="I14" s="44" t="s">
        <v>675</v>
      </c>
      <c r="J14" s="44" t="s">
        <v>473</v>
      </c>
    </row>
    <row r="15" spans="1:10" s="61" customFormat="1" ht="49.5" customHeight="1">
      <c r="A15" s="44">
        <v>9</v>
      </c>
      <c r="B15" s="47" t="s">
        <v>489</v>
      </c>
      <c r="C15" s="44" t="s">
        <v>687</v>
      </c>
      <c r="D15" s="47" t="s">
        <v>980</v>
      </c>
      <c r="E15" s="46" t="s">
        <v>981</v>
      </c>
      <c r="F15" s="47" t="s">
        <v>718</v>
      </c>
      <c r="G15" s="44">
        <v>1530</v>
      </c>
      <c r="H15" s="44">
        <f>G15</f>
        <v>1530</v>
      </c>
      <c r="I15" s="44" t="s">
        <v>675</v>
      </c>
      <c r="J15" s="44" t="s">
        <v>473</v>
      </c>
    </row>
    <row r="16" spans="1:10" s="61" customFormat="1" ht="39.75" customHeight="1">
      <c r="A16" s="44">
        <v>10</v>
      </c>
      <c r="B16" s="44" t="s">
        <v>488</v>
      </c>
      <c r="C16" s="44" t="s">
        <v>671</v>
      </c>
      <c r="D16" s="44" t="s">
        <v>713</v>
      </c>
      <c r="E16" s="46" t="s">
        <v>1252</v>
      </c>
      <c r="F16" s="47" t="s">
        <v>693</v>
      </c>
      <c r="G16" s="47">
        <v>44200</v>
      </c>
      <c r="H16" s="44">
        <v>44200</v>
      </c>
      <c r="I16" s="44" t="s">
        <v>907</v>
      </c>
      <c r="J16" s="44" t="s">
        <v>678</v>
      </c>
    </row>
    <row r="17" spans="1:10" s="61" customFormat="1" ht="38.25" customHeight="1">
      <c r="A17" s="44">
        <v>11</v>
      </c>
      <c r="B17" s="44" t="s">
        <v>1253</v>
      </c>
      <c r="C17" s="44" t="s">
        <v>671</v>
      </c>
      <c r="D17" s="44" t="s">
        <v>713</v>
      </c>
      <c r="E17" s="46" t="s">
        <v>1254</v>
      </c>
      <c r="F17" s="44" t="s">
        <v>693</v>
      </c>
      <c r="G17" s="44">
        <v>11800</v>
      </c>
      <c r="H17" s="44">
        <v>11800</v>
      </c>
      <c r="I17" s="44" t="s">
        <v>907</v>
      </c>
      <c r="J17" s="44" t="s">
        <v>678</v>
      </c>
    </row>
    <row r="18" spans="1:10" s="61" customFormat="1" ht="36.75" customHeight="1">
      <c r="A18" s="44">
        <v>12</v>
      </c>
      <c r="B18" s="44" t="s">
        <v>1255</v>
      </c>
      <c r="C18" s="44" t="s">
        <v>671</v>
      </c>
      <c r="D18" s="44" t="s">
        <v>713</v>
      </c>
      <c r="E18" s="46" t="s">
        <v>1256</v>
      </c>
      <c r="F18" s="44" t="s">
        <v>693</v>
      </c>
      <c r="G18" s="44">
        <v>1500</v>
      </c>
      <c r="H18" s="44">
        <v>1500</v>
      </c>
      <c r="I18" s="44" t="s">
        <v>907</v>
      </c>
      <c r="J18" s="44" t="s">
        <v>678</v>
      </c>
    </row>
    <row r="19" spans="1:10" s="61" customFormat="1" ht="39" customHeight="1">
      <c r="A19" s="44">
        <v>13</v>
      </c>
      <c r="B19" s="44" t="s">
        <v>690</v>
      </c>
      <c r="C19" s="44" t="s">
        <v>671</v>
      </c>
      <c r="D19" s="44" t="s">
        <v>691</v>
      </c>
      <c r="E19" s="46" t="s">
        <v>982</v>
      </c>
      <c r="F19" s="44" t="s">
        <v>693</v>
      </c>
      <c r="G19" s="44">
        <v>149600</v>
      </c>
      <c r="H19" s="44">
        <v>149600</v>
      </c>
      <c r="I19" s="44" t="s">
        <v>907</v>
      </c>
      <c r="J19" s="44" t="s">
        <v>678</v>
      </c>
    </row>
    <row r="20" spans="1:10" s="61" customFormat="1" ht="46.5" customHeight="1">
      <c r="A20" s="44">
        <v>14</v>
      </c>
      <c r="B20" s="44" t="s">
        <v>487</v>
      </c>
      <c r="C20" s="44" t="s">
        <v>671</v>
      </c>
      <c r="D20" s="44" t="s">
        <v>480</v>
      </c>
      <c r="E20" s="46" t="s">
        <v>682</v>
      </c>
      <c r="F20" s="45" t="s">
        <v>674</v>
      </c>
      <c r="G20" s="44">
        <v>3456</v>
      </c>
      <c r="H20" s="44">
        <v>3456</v>
      </c>
      <c r="I20" s="44" t="s">
        <v>675</v>
      </c>
      <c r="J20" s="44" t="s">
        <v>479</v>
      </c>
    </row>
    <row r="21" spans="1:10" s="61" customFormat="1" ht="36.75" customHeight="1">
      <c r="A21" s="44">
        <v>15</v>
      </c>
      <c r="B21" s="44" t="s">
        <v>186</v>
      </c>
      <c r="C21" s="44" t="s">
        <v>671</v>
      </c>
      <c r="D21" s="44" t="s">
        <v>182</v>
      </c>
      <c r="E21" s="46" t="s">
        <v>684</v>
      </c>
      <c r="F21" s="44">
        <v>2016</v>
      </c>
      <c r="G21" s="44">
        <v>3582</v>
      </c>
      <c r="H21" s="44">
        <v>3582</v>
      </c>
      <c r="I21" s="44" t="s">
        <v>494</v>
      </c>
      <c r="J21" s="44" t="s">
        <v>678</v>
      </c>
    </row>
    <row r="22" spans="1:10" s="61" customFormat="1" ht="60" customHeight="1">
      <c r="A22" s="44">
        <v>16</v>
      </c>
      <c r="B22" s="44" t="s">
        <v>676</v>
      </c>
      <c r="C22" s="44" t="s">
        <v>671</v>
      </c>
      <c r="D22" s="44" t="s">
        <v>645</v>
      </c>
      <c r="E22" s="46" t="s">
        <v>677</v>
      </c>
      <c r="F22" s="44" t="s">
        <v>674</v>
      </c>
      <c r="G22" s="44">
        <v>14000</v>
      </c>
      <c r="H22" s="44">
        <v>14000</v>
      </c>
      <c r="I22" s="44" t="s">
        <v>675</v>
      </c>
      <c r="J22" s="44" t="s">
        <v>678</v>
      </c>
    </row>
    <row r="23" spans="1:10" s="61" customFormat="1" ht="35.25" customHeight="1">
      <c r="A23" s="44">
        <v>17</v>
      </c>
      <c r="B23" s="44" t="s">
        <v>502</v>
      </c>
      <c r="C23" s="44" t="s">
        <v>671</v>
      </c>
      <c r="D23" s="44" t="s">
        <v>696</v>
      </c>
      <c r="E23" s="46" t="s">
        <v>697</v>
      </c>
      <c r="F23" s="44">
        <v>2016</v>
      </c>
      <c r="G23" s="44">
        <v>2625</v>
      </c>
      <c r="H23" s="44">
        <v>2625</v>
      </c>
      <c r="I23" s="44" t="s">
        <v>675</v>
      </c>
      <c r="J23" s="44" t="s">
        <v>678</v>
      </c>
    </row>
    <row r="24" spans="1:10" s="61" customFormat="1" ht="46.5" customHeight="1">
      <c r="A24" s="44">
        <v>18</v>
      </c>
      <c r="B24" s="44" t="s">
        <v>503</v>
      </c>
      <c r="C24" s="44" t="s">
        <v>671</v>
      </c>
      <c r="D24" s="44" t="s">
        <v>352</v>
      </c>
      <c r="E24" s="46" t="s">
        <v>699</v>
      </c>
      <c r="F24" s="44">
        <v>2016</v>
      </c>
      <c r="G24" s="44">
        <v>4350</v>
      </c>
      <c r="H24" s="44">
        <v>4350</v>
      </c>
      <c r="I24" s="44" t="s">
        <v>675</v>
      </c>
      <c r="J24" s="44" t="s">
        <v>678</v>
      </c>
    </row>
    <row r="25" spans="1:10" s="61" customFormat="1" ht="33.75" customHeight="1">
      <c r="A25" s="44">
        <v>19</v>
      </c>
      <c r="B25" s="44" t="s">
        <v>700</v>
      </c>
      <c r="C25" s="44" t="s">
        <v>671</v>
      </c>
      <c r="D25" s="44" t="s">
        <v>691</v>
      </c>
      <c r="E25" s="46" t="s">
        <v>983</v>
      </c>
      <c r="F25" s="47" t="s">
        <v>693</v>
      </c>
      <c r="G25" s="47">
        <v>25000</v>
      </c>
      <c r="H25" s="44">
        <v>25000</v>
      </c>
      <c r="I25" s="44" t="s">
        <v>907</v>
      </c>
      <c r="J25" s="44" t="s">
        <v>678</v>
      </c>
    </row>
    <row r="26" spans="1:10" s="61" customFormat="1" ht="36.75" customHeight="1">
      <c r="A26" s="44">
        <v>20</v>
      </c>
      <c r="B26" s="44" t="s">
        <v>702</v>
      </c>
      <c r="C26" s="44" t="s">
        <v>687</v>
      </c>
      <c r="D26" s="47" t="s">
        <v>672</v>
      </c>
      <c r="E26" s="46" t="s">
        <v>703</v>
      </c>
      <c r="F26" s="47">
        <v>2016</v>
      </c>
      <c r="G26" s="44">
        <v>4200</v>
      </c>
      <c r="H26" s="44">
        <v>4200</v>
      </c>
      <c r="I26" s="44" t="s">
        <v>675</v>
      </c>
      <c r="J26" s="44" t="s">
        <v>477</v>
      </c>
    </row>
    <row r="27" spans="1:10" s="61" customFormat="1" ht="36.75" customHeight="1">
      <c r="A27" s="44">
        <v>21</v>
      </c>
      <c r="B27" s="44" t="s">
        <v>984</v>
      </c>
      <c r="C27" s="44" t="s">
        <v>687</v>
      </c>
      <c r="D27" s="47" t="s">
        <v>672</v>
      </c>
      <c r="E27" s="46" t="s">
        <v>985</v>
      </c>
      <c r="F27" s="47" t="s">
        <v>986</v>
      </c>
      <c r="G27" s="44">
        <v>12000</v>
      </c>
      <c r="H27" s="44">
        <f>G27</f>
        <v>12000</v>
      </c>
      <c r="I27" s="44" t="s">
        <v>907</v>
      </c>
      <c r="J27" s="44" t="s">
        <v>678</v>
      </c>
    </row>
    <row r="28" spans="1:10" s="61" customFormat="1" ht="42" customHeight="1">
      <c r="A28" s="44">
        <v>22</v>
      </c>
      <c r="B28" s="44" t="s">
        <v>679</v>
      </c>
      <c r="C28" s="44" t="s">
        <v>671</v>
      </c>
      <c r="D28" s="44" t="s">
        <v>680</v>
      </c>
      <c r="E28" s="45" t="s">
        <v>681</v>
      </c>
      <c r="F28" s="44" t="s">
        <v>674</v>
      </c>
      <c r="G28" s="44">
        <v>27000</v>
      </c>
      <c r="H28" s="44">
        <v>27000</v>
      </c>
      <c r="I28" s="44" t="s">
        <v>675</v>
      </c>
      <c r="J28" s="44" t="s">
        <v>678</v>
      </c>
    </row>
    <row r="29" spans="1:10" s="61" customFormat="1" ht="30.75" customHeight="1">
      <c r="A29" s="44">
        <v>23</v>
      </c>
      <c r="B29" s="44" t="s">
        <v>1257</v>
      </c>
      <c r="C29" s="44" t="s">
        <v>671</v>
      </c>
      <c r="D29" s="44" t="s">
        <v>691</v>
      </c>
      <c r="E29" s="46" t="s">
        <v>1258</v>
      </c>
      <c r="F29" s="47" t="s">
        <v>693</v>
      </c>
      <c r="G29" s="47">
        <v>28600</v>
      </c>
      <c r="H29" s="44">
        <v>28600</v>
      </c>
      <c r="I29" s="44" t="s">
        <v>907</v>
      </c>
      <c r="J29" s="44" t="s">
        <v>678</v>
      </c>
    </row>
    <row r="30" spans="1:10" ht="38.25" customHeight="1">
      <c r="A30" s="16">
        <v>24</v>
      </c>
      <c r="B30" s="16" t="s">
        <v>704</v>
      </c>
      <c r="C30" s="16" t="s">
        <v>687</v>
      </c>
      <c r="D30" s="16" t="s">
        <v>672</v>
      </c>
      <c r="E30" s="17" t="s">
        <v>705</v>
      </c>
      <c r="F30" s="16">
        <v>2016</v>
      </c>
      <c r="G30" s="16">
        <v>9700</v>
      </c>
      <c r="H30" s="16">
        <f>G30</f>
        <v>9700</v>
      </c>
      <c r="I30" s="19" t="s">
        <v>675</v>
      </c>
      <c r="J30" s="16" t="s">
        <v>478</v>
      </c>
    </row>
    <row r="31" spans="1:10" s="61" customFormat="1" ht="30.75" customHeight="1">
      <c r="A31" s="44">
        <v>25</v>
      </c>
      <c r="B31" s="44" t="s">
        <v>1259</v>
      </c>
      <c r="C31" s="44" t="s">
        <v>687</v>
      </c>
      <c r="D31" s="47" t="s">
        <v>713</v>
      </c>
      <c r="E31" s="46" t="s">
        <v>1260</v>
      </c>
      <c r="F31" s="47" t="s">
        <v>693</v>
      </c>
      <c r="G31" s="44">
        <v>4650</v>
      </c>
      <c r="H31" s="44">
        <v>4650</v>
      </c>
      <c r="I31" s="44" t="s">
        <v>907</v>
      </c>
      <c r="J31" s="44" t="s">
        <v>678</v>
      </c>
    </row>
    <row r="32" spans="1:10" s="61" customFormat="1" ht="30.75" customHeight="1">
      <c r="A32" s="44">
        <v>26</v>
      </c>
      <c r="B32" s="44" t="s">
        <v>1261</v>
      </c>
      <c r="C32" s="44" t="s">
        <v>671</v>
      </c>
      <c r="D32" s="44" t="s">
        <v>691</v>
      </c>
      <c r="E32" s="46" t="s">
        <v>1262</v>
      </c>
      <c r="F32" s="47" t="s">
        <v>693</v>
      </c>
      <c r="G32" s="47">
        <v>24000</v>
      </c>
      <c r="H32" s="44">
        <v>24000</v>
      </c>
      <c r="I32" s="44" t="s">
        <v>907</v>
      </c>
      <c r="J32" s="44" t="s">
        <v>678</v>
      </c>
    </row>
    <row r="33" spans="1:10" s="61" customFormat="1" ht="30.75" customHeight="1">
      <c r="A33" s="44">
        <v>27</v>
      </c>
      <c r="B33" s="44" t="s">
        <v>987</v>
      </c>
      <c r="C33" s="44" t="s">
        <v>671</v>
      </c>
      <c r="D33" s="44" t="s">
        <v>713</v>
      </c>
      <c r="E33" s="46" t="s">
        <v>988</v>
      </c>
      <c r="F33" s="47" t="s">
        <v>986</v>
      </c>
      <c r="G33" s="44">
        <v>2000</v>
      </c>
      <c r="H33" s="44">
        <v>2000</v>
      </c>
      <c r="I33" s="44" t="s">
        <v>907</v>
      </c>
      <c r="J33" s="44" t="s">
        <v>678</v>
      </c>
    </row>
    <row r="34" spans="1:10" s="61" customFormat="1" ht="30.75" customHeight="1">
      <c r="A34" s="44">
        <v>28</v>
      </c>
      <c r="B34" s="44" t="s">
        <v>1263</v>
      </c>
      <c r="C34" s="44" t="s">
        <v>671</v>
      </c>
      <c r="D34" s="44" t="s">
        <v>713</v>
      </c>
      <c r="E34" s="46" t="s">
        <v>988</v>
      </c>
      <c r="F34" s="47" t="s">
        <v>1264</v>
      </c>
      <c r="G34" s="44">
        <v>1000</v>
      </c>
      <c r="H34" s="44">
        <v>1000</v>
      </c>
      <c r="I34" s="44" t="s">
        <v>907</v>
      </c>
      <c r="J34" s="44" t="s">
        <v>678</v>
      </c>
    </row>
    <row r="35" spans="1:10" s="61" customFormat="1" ht="30.75" customHeight="1">
      <c r="A35" s="44">
        <v>29</v>
      </c>
      <c r="B35" s="44" t="s">
        <v>1265</v>
      </c>
      <c r="C35" s="44" t="s">
        <v>671</v>
      </c>
      <c r="D35" s="44" t="s">
        <v>713</v>
      </c>
      <c r="E35" s="46" t="s">
        <v>1266</v>
      </c>
      <c r="F35" s="47" t="s">
        <v>693</v>
      </c>
      <c r="G35" s="44">
        <v>3000</v>
      </c>
      <c r="H35" s="44">
        <v>3000</v>
      </c>
      <c r="I35" s="44" t="s">
        <v>907</v>
      </c>
      <c r="J35" s="44" t="s">
        <v>678</v>
      </c>
    </row>
    <row r="36" spans="1:10" s="61" customFormat="1" ht="36" customHeight="1">
      <c r="A36" s="44">
        <v>30</v>
      </c>
      <c r="B36" s="19" t="s">
        <v>1267</v>
      </c>
      <c r="C36" s="44" t="s">
        <v>671</v>
      </c>
      <c r="D36" s="44" t="s">
        <v>713</v>
      </c>
      <c r="E36" s="45" t="s">
        <v>1268</v>
      </c>
      <c r="F36" s="44" t="s">
        <v>693</v>
      </c>
      <c r="G36" s="44">
        <v>71400</v>
      </c>
      <c r="H36" s="44">
        <v>71400</v>
      </c>
      <c r="I36" s="44" t="s">
        <v>907</v>
      </c>
      <c r="J36" s="44" t="s">
        <v>495</v>
      </c>
    </row>
    <row r="37" spans="1:10" s="61" customFormat="1" ht="36" customHeight="1">
      <c r="A37" s="44">
        <v>31</v>
      </c>
      <c r="B37" s="44" t="s">
        <v>1269</v>
      </c>
      <c r="C37" s="44" t="s">
        <v>671</v>
      </c>
      <c r="D37" s="44" t="s">
        <v>713</v>
      </c>
      <c r="E37" s="46" t="s">
        <v>1270</v>
      </c>
      <c r="F37" s="47" t="s">
        <v>693</v>
      </c>
      <c r="G37" s="44">
        <v>3000</v>
      </c>
      <c r="H37" s="44">
        <v>3000</v>
      </c>
      <c r="I37" s="44" t="s">
        <v>907</v>
      </c>
      <c r="J37" s="44" t="s">
        <v>1271</v>
      </c>
    </row>
    <row r="38" spans="1:10" s="61" customFormat="1" ht="37.5" customHeight="1">
      <c r="A38" s="44">
        <v>32</v>
      </c>
      <c r="B38" s="19" t="s">
        <v>1272</v>
      </c>
      <c r="C38" s="44" t="s">
        <v>671</v>
      </c>
      <c r="D38" s="44" t="s">
        <v>713</v>
      </c>
      <c r="E38" s="18" t="s">
        <v>1273</v>
      </c>
      <c r="F38" s="47" t="s">
        <v>693</v>
      </c>
      <c r="G38" s="19">
        <v>8000</v>
      </c>
      <c r="H38" s="19">
        <v>8000</v>
      </c>
      <c r="I38" s="44" t="s">
        <v>907</v>
      </c>
      <c r="J38" s="44" t="s">
        <v>1271</v>
      </c>
    </row>
    <row r="39" spans="1:10" s="61" customFormat="1" ht="21.75" customHeight="1">
      <c r="A39" s="70" t="s">
        <v>1274</v>
      </c>
      <c r="B39" s="71"/>
      <c r="C39" s="48"/>
      <c r="D39" s="12"/>
      <c r="E39" s="49"/>
      <c r="F39" s="12"/>
      <c r="G39" s="20">
        <f>SUM(G40:G71)</f>
        <v>925378</v>
      </c>
      <c r="H39" s="20">
        <f>SUM(H40:H71)</f>
        <v>900043</v>
      </c>
      <c r="I39" s="16"/>
      <c r="J39" s="12"/>
    </row>
    <row r="40" spans="1:10" s="59" customFormat="1" ht="61.5" customHeight="1">
      <c r="A40" s="16">
        <v>1</v>
      </c>
      <c r="B40" s="16" t="s">
        <v>990</v>
      </c>
      <c r="C40" s="16" t="s">
        <v>664</v>
      </c>
      <c r="D40" s="16" t="s">
        <v>713</v>
      </c>
      <c r="E40" s="17" t="s">
        <v>991</v>
      </c>
      <c r="F40" s="16" t="s">
        <v>992</v>
      </c>
      <c r="G40" s="21">
        <v>120000</v>
      </c>
      <c r="H40" s="21">
        <v>120000</v>
      </c>
      <c r="I40" s="16" t="s">
        <v>907</v>
      </c>
      <c r="J40" s="16" t="s">
        <v>482</v>
      </c>
    </row>
    <row r="41" spans="1:10" s="59" customFormat="1" ht="41.25" customHeight="1">
      <c r="A41" s="16">
        <v>2</v>
      </c>
      <c r="B41" s="16" t="s">
        <v>1275</v>
      </c>
      <c r="C41" s="16" t="s">
        <v>782</v>
      </c>
      <c r="D41" s="16" t="s">
        <v>713</v>
      </c>
      <c r="E41" s="17" t="s">
        <v>1276</v>
      </c>
      <c r="F41" s="16" t="s">
        <v>693</v>
      </c>
      <c r="G41" s="16">
        <v>12000</v>
      </c>
      <c r="H41" s="16">
        <v>12000</v>
      </c>
      <c r="I41" s="16" t="s">
        <v>907</v>
      </c>
      <c r="J41" s="16" t="s">
        <v>711</v>
      </c>
    </row>
    <row r="42" spans="1:10" s="59" customFormat="1" ht="43.5" customHeight="1">
      <c r="A42" s="16">
        <v>3</v>
      </c>
      <c r="B42" s="16" t="s">
        <v>1277</v>
      </c>
      <c r="C42" s="16" t="s">
        <v>687</v>
      </c>
      <c r="D42" s="16" t="s">
        <v>713</v>
      </c>
      <c r="E42" s="17" t="s">
        <v>1278</v>
      </c>
      <c r="F42" s="16" t="s">
        <v>1279</v>
      </c>
      <c r="G42" s="16">
        <v>64100</v>
      </c>
      <c r="H42" s="16">
        <v>41665</v>
      </c>
      <c r="I42" s="16" t="s">
        <v>907</v>
      </c>
      <c r="J42" s="16" t="s">
        <v>711</v>
      </c>
    </row>
    <row r="43" spans="1:10" s="59" customFormat="1" ht="42" customHeight="1">
      <c r="A43" s="16">
        <v>4</v>
      </c>
      <c r="B43" s="16" t="s">
        <v>707</v>
      </c>
      <c r="C43" s="16" t="s">
        <v>671</v>
      </c>
      <c r="D43" s="16" t="s">
        <v>708</v>
      </c>
      <c r="E43" s="17" t="s">
        <v>709</v>
      </c>
      <c r="F43" s="16" t="s">
        <v>674</v>
      </c>
      <c r="G43" s="16">
        <v>5105</v>
      </c>
      <c r="H43" s="16">
        <v>5105</v>
      </c>
      <c r="I43" s="16" t="s">
        <v>496</v>
      </c>
      <c r="J43" s="16" t="s">
        <v>711</v>
      </c>
    </row>
    <row r="44" spans="1:10" s="59" customFormat="1" ht="37.5" customHeight="1">
      <c r="A44" s="16">
        <v>5</v>
      </c>
      <c r="B44" s="16" t="s">
        <v>993</v>
      </c>
      <c r="C44" s="16" t="s">
        <v>687</v>
      </c>
      <c r="D44" s="16" t="s">
        <v>713</v>
      </c>
      <c r="E44" s="17" t="s">
        <v>994</v>
      </c>
      <c r="F44" s="16" t="s">
        <v>674</v>
      </c>
      <c r="G44" s="16">
        <v>1875</v>
      </c>
      <c r="H44" s="21">
        <v>1875</v>
      </c>
      <c r="I44" s="16" t="s">
        <v>497</v>
      </c>
      <c r="J44" s="16" t="s">
        <v>711</v>
      </c>
    </row>
    <row r="45" spans="1:10" s="59" customFormat="1" ht="69.75" customHeight="1">
      <c r="A45" s="16">
        <v>6</v>
      </c>
      <c r="B45" s="16" t="s">
        <v>475</v>
      </c>
      <c r="C45" s="16" t="s">
        <v>687</v>
      </c>
      <c r="D45" s="16" t="s">
        <v>713</v>
      </c>
      <c r="E45" s="22" t="s">
        <v>996</v>
      </c>
      <c r="F45" s="16" t="s">
        <v>693</v>
      </c>
      <c r="G45" s="16">
        <v>49527</v>
      </c>
      <c r="H45" s="16">
        <f>G45</f>
        <v>49527</v>
      </c>
      <c r="I45" s="16" t="s">
        <v>498</v>
      </c>
      <c r="J45" s="16" t="s">
        <v>711</v>
      </c>
    </row>
    <row r="46" spans="1:10" ht="42.75" customHeight="1">
      <c r="A46" s="16">
        <v>7</v>
      </c>
      <c r="B46" s="19" t="s">
        <v>997</v>
      </c>
      <c r="C46" s="19" t="s">
        <v>687</v>
      </c>
      <c r="D46" s="19" t="s">
        <v>713</v>
      </c>
      <c r="E46" s="18" t="s">
        <v>998</v>
      </c>
      <c r="F46" s="19" t="s">
        <v>718</v>
      </c>
      <c r="G46" s="19">
        <v>19300</v>
      </c>
      <c r="H46" s="19">
        <f>G46</f>
        <v>19300</v>
      </c>
      <c r="I46" s="16" t="s">
        <v>907</v>
      </c>
      <c r="J46" s="16" t="s">
        <v>711</v>
      </c>
    </row>
    <row r="47" spans="1:10" ht="34.5" customHeight="1">
      <c r="A47" s="16">
        <v>8</v>
      </c>
      <c r="B47" s="19" t="s">
        <v>1280</v>
      </c>
      <c r="C47" s="19" t="s">
        <v>687</v>
      </c>
      <c r="D47" s="19" t="s">
        <v>713</v>
      </c>
      <c r="E47" s="18" t="s">
        <v>1281</v>
      </c>
      <c r="F47" s="19" t="s">
        <v>693</v>
      </c>
      <c r="G47" s="19">
        <v>15800</v>
      </c>
      <c r="H47" s="19">
        <f>G47</f>
        <v>15800</v>
      </c>
      <c r="I47" s="16" t="s">
        <v>907</v>
      </c>
      <c r="J47" s="16" t="s">
        <v>711</v>
      </c>
    </row>
    <row r="48" spans="1:10" ht="36" customHeight="1">
      <c r="A48" s="16">
        <v>9</v>
      </c>
      <c r="B48" s="19" t="s">
        <v>1282</v>
      </c>
      <c r="C48" s="19" t="s">
        <v>687</v>
      </c>
      <c r="D48" s="19" t="s">
        <v>713</v>
      </c>
      <c r="E48" s="18" t="s">
        <v>1283</v>
      </c>
      <c r="F48" s="19" t="s">
        <v>693</v>
      </c>
      <c r="G48" s="19">
        <v>21638</v>
      </c>
      <c r="H48" s="19">
        <v>21638</v>
      </c>
      <c r="I48" s="16" t="s">
        <v>907</v>
      </c>
      <c r="J48" s="16" t="s">
        <v>711</v>
      </c>
    </row>
    <row r="49" spans="1:10" ht="30" customHeight="1">
      <c r="A49" s="16">
        <v>10</v>
      </c>
      <c r="B49" s="19" t="s">
        <v>1284</v>
      </c>
      <c r="C49" s="19" t="s">
        <v>1285</v>
      </c>
      <c r="D49" s="19" t="s">
        <v>713</v>
      </c>
      <c r="E49" s="18" t="s">
        <v>1286</v>
      </c>
      <c r="F49" s="19" t="s">
        <v>693</v>
      </c>
      <c r="G49" s="19">
        <v>11152</v>
      </c>
      <c r="H49" s="19">
        <f>G49</f>
        <v>11152</v>
      </c>
      <c r="I49" s="16" t="s">
        <v>907</v>
      </c>
      <c r="J49" s="16" t="s">
        <v>711</v>
      </c>
    </row>
    <row r="50" spans="1:10" ht="36.75" customHeight="1">
      <c r="A50" s="16">
        <v>11</v>
      </c>
      <c r="B50" s="19" t="s">
        <v>1287</v>
      </c>
      <c r="C50" s="19" t="s">
        <v>687</v>
      </c>
      <c r="D50" s="19" t="s">
        <v>713</v>
      </c>
      <c r="E50" s="18" t="s">
        <v>1288</v>
      </c>
      <c r="F50" s="19" t="s">
        <v>693</v>
      </c>
      <c r="G50" s="19">
        <v>4384</v>
      </c>
      <c r="H50" s="19">
        <f>G50</f>
        <v>4384</v>
      </c>
      <c r="I50" s="16" t="s">
        <v>907</v>
      </c>
      <c r="J50" s="16" t="s">
        <v>711</v>
      </c>
    </row>
    <row r="51" spans="1:10" ht="41.25" customHeight="1">
      <c r="A51" s="16">
        <v>12</v>
      </c>
      <c r="B51" s="19" t="s">
        <v>1289</v>
      </c>
      <c r="C51" s="19" t="s">
        <v>782</v>
      </c>
      <c r="D51" s="19" t="s">
        <v>713</v>
      </c>
      <c r="E51" s="18" t="s">
        <v>1290</v>
      </c>
      <c r="F51" s="19" t="s">
        <v>693</v>
      </c>
      <c r="G51" s="19">
        <v>31200</v>
      </c>
      <c r="H51" s="19">
        <f>G51</f>
        <v>31200</v>
      </c>
      <c r="I51" s="16" t="s">
        <v>907</v>
      </c>
      <c r="J51" s="16" t="s">
        <v>711</v>
      </c>
    </row>
    <row r="52" spans="1:10" ht="40.5" customHeight="1">
      <c r="A52" s="16">
        <v>13</v>
      </c>
      <c r="B52" s="19" t="s">
        <v>1291</v>
      </c>
      <c r="C52" s="19" t="s">
        <v>687</v>
      </c>
      <c r="D52" s="19" t="s">
        <v>713</v>
      </c>
      <c r="E52" s="18" t="s">
        <v>1292</v>
      </c>
      <c r="F52" s="19" t="s">
        <v>693</v>
      </c>
      <c r="G52" s="19">
        <v>68000</v>
      </c>
      <c r="H52" s="19">
        <f>G52</f>
        <v>68000</v>
      </c>
      <c r="I52" s="16" t="s">
        <v>907</v>
      </c>
      <c r="J52" s="16" t="s">
        <v>711</v>
      </c>
    </row>
    <row r="53" spans="1:10" ht="31.5" customHeight="1">
      <c r="A53" s="16">
        <v>14</v>
      </c>
      <c r="B53" s="19" t="s">
        <v>1293</v>
      </c>
      <c r="C53" s="19" t="s">
        <v>687</v>
      </c>
      <c r="D53" s="19" t="s">
        <v>713</v>
      </c>
      <c r="E53" s="18" t="s">
        <v>1294</v>
      </c>
      <c r="F53" s="19" t="s">
        <v>693</v>
      </c>
      <c r="G53" s="19">
        <v>4000</v>
      </c>
      <c r="H53" s="19">
        <v>4000</v>
      </c>
      <c r="I53" s="16" t="s">
        <v>907</v>
      </c>
      <c r="J53" s="16" t="s">
        <v>711</v>
      </c>
    </row>
    <row r="54" spans="1:10" ht="42.75" customHeight="1">
      <c r="A54" s="16">
        <v>15</v>
      </c>
      <c r="B54" s="19" t="s">
        <v>999</v>
      </c>
      <c r="C54" s="19" t="s">
        <v>687</v>
      </c>
      <c r="D54" s="19" t="s">
        <v>713</v>
      </c>
      <c r="E54" s="18" t="s">
        <v>1000</v>
      </c>
      <c r="F54" s="19" t="s">
        <v>796</v>
      </c>
      <c r="G54" s="19">
        <v>128150</v>
      </c>
      <c r="H54" s="19">
        <v>127650</v>
      </c>
      <c r="I54" s="16" t="s">
        <v>719</v>
      </c>
      <c r="J54" s="16" t="s">
        <v>711</v>
      </c>
    </row>
    <row r="55" spans="1:10" ht="31.5" customHeight="1">
      <c r="A55" s="16">
        <v>16</v>
      </c>
      <c r="B55" s="19" t="s">
        <v>1295</v>
      </c>
      <c r="C55" s="16" t="s">
        <v>687</v>
      </c>
      <c r="D55" s="16" t="s">
        <v>713</v>
      </c>
      <c r="E55" s="18" t="s">
        <v>1296</v>
      </c>
      <c r="F55" s="19" t="s">
        <v>693</v>
      </c>
      <c r="G55" s="19">
        <v>3000</v>
      </c>
      <c r="H55" s="19">
        <v>3000</v>
      </c>
      <c r="I55" s="19" t="s">
        <v>907</v>
      </c>
      <c r="J55" s="19" t="s">
        <v>711</v>
      </c>
    </row>
    <row r="56" spans="1:10" s="59" customFormat="1" ht="43.5" customHeight="1">
      <c r="A56" s="16">
        <v>17</v>
      </c>
      <c r="B56" s="16" t="s">
        <v>504</v>
      </c>
      <c r="C56" s="16" t="s">
        <v>664</v>
      </c>
      <c r="D56" s="16" t="s">
        <v>713</v>
      </c>
      <c r="E56" s="17" t="s">
        <v>1001</v>
      </c>
      <c r="F56" s="16" t="s">
        <v>693</v>
      </c>
      <c r="G56" s="21">
        <v>24000</v>
      </c>
      <c r="H56" s="21">
        <v>24000</v>
      </c>
      <c r="I56" s="16" t="s">
        <v>719</v>
      </c>
      <c r="J56" s="16" t="s">
        <v>720</v>
      </c>
    </row>
    <row r="57" spans="1:10" ht="41.25" customHeight="1">
      <c r="A57" s="16">
        <v>18</v>
      </c>
      <c r="B57" s="16" t="s">
        <v>1002</v>
      </c>
      <c r="C57" s="19" t="s">
        <v>687</v>
      </c>
      <c r="D57" s="19" t="s">
        <v>713</v>
      </c>
      <c r="E57" s="17" t="s">
        <v>353</v>
      </c>
      <c r="F57" s="16" t="s">
        <v>674</v>
      </c>
      <c r="G57" s="16">
        <v>5000</v>
      </c>
      <c r="H57" s="19">
        <f>G57</f>
        <v>5000</v>
      </c>
      <c r="I57" s="16" t="s">
        <v>907</v>
      </c>
      <c r="J57" s="16" t="s">
        <v>711</v>
      </c>
    </row>
    <row r="58" spans="1:10" s="59" customFormat="1" ht="46.5" customHeight="1">
      <c r="A58" s="16">
        <v>19</v>
      </c>
      <c r="B58" s="16" t="s">
        <v>1297</v>
      </c>
      <c r="C58" s="16" t="s">
        <v>664</v>
      </c>
      <c r="D58" s="16" t="s">
        <v>713</v>
      </c>
      <c r="E58" s="17" t="s">
        <v>1298</v>
      </c>
      <c r="F58" s="16" t="s">
        <v>796</v>
      </c>
      <c r="G58" s="16">
        <v>167000</v>
      </c>
      <c r="H58" s="16">
        <v>165000</v>
      </c>
      <c r="I58" s="16" t="s">
        <v>907</v>
      </c>
      <c r="J58" s="16" t="s">
        <v>711</v>
      </c>
    </row>
    <row r="59" spans="1:10" s="59" customFormat="1" ht="39" customHeight="1">
      <c r="A59" s="16">
        <v>20</v>
      </c>
      <c r="B59" s="16" t="s">
        <v>1299</v>
      </c>
      <c r="C59" s="19" t="s">
        <v>687</v>
      </c>
      <c r="D59" s="19" t="s">
        <v>713</v>
      </c>
      <c r="E59" s="17" t="s">
        <v>1300</v>
      </c>
      <c r="F59" s="19" t="s">
        <v>693</v>
      </c>
      <c r="G59" s="16">
        <v>150</v>
      </c>
      <c r="H59" s="16">
        <v>150</v>
      </c>
      <c r="I59" s="16" t="s">
        <v>907</v>
      </c>
      <c r="J59" s="16" t="s">
        <v>711</v>
      </c>
    </row>
    <row r="60" spans="1:10" ht="34.5" customHeight="1">
      <c r="A60" s="16">
        <v>21</v>
      </c>
      <c r="B60" s="19" t="s">
        <v>721</v>
      </c>
      <c r="C60" s="19" t="s">
        <v>722</v>
      </c>
      <c r="D60" s="19" t="s">
        <v>691</v>
      </c>
      <c r="E60" s="18" t="s">
        <v>1004</v>
      </c>
      <c r="F60" s="19" t="s">
        <v>693</v>
      </c>
      <c r="G60" s="19">
        <v>55820</v>
      </c>
      <c r="H60" s="19">
        <f>G60</f>
        <v>55820</v>
      </c>
      <c r="I60" s="16" t="s">
        <v>907</v>
      </c>
      <c r="J60" s="16" t="s">
        <v>724</v>
      </c>
    </row>
    <row r="61" spans="1:10" ht="36.75" customHeight="1">
      <c r="A61" s="16">
        <v>22</v>
      </c>
      <c r="B61" s="19" t="s">
        <v>1301</v>
      </c>
      <c r="C61" s="19" t="s">
        <v>687</v>
      </c>
      <c r="D61" s="19" t="s">
        <v>713</v>
      </c>
      <c r="E61" s="18" t="s">
        <v>1302</v>
      </c>
      <c r="F61" s="19" t="s">
        <v>796</v>
      </c>
      <c r="G61" s="19">
        <v>35100</v>
      </c>
      <c r="H61" s="19">
        <v>34800</v>
      </c>
      <c r="I61" s="16" t="s">
        <v>668</v>
      </c>
      <c r="J61" s="16" t="s">
        <v>711</v>
      </c>
    </row>
    <row r="62" spans="1:10" ht="31.5" customHeight="1">
      <c r="A62" s="16">
        <v>23</v>
      </c>
      <c r="B62" s="19" t="s">
        <v>1303</v>
      </c>
      <c r="C62" s="19" t="s">
        <v>687</v>
      </c>
      <c r="D62" s="19" t="s">
        <v>713</v>
      </c>
      <c r="E62" s="17" t="s">
        <v>586</v>
      </c>
      <c r="F62" s="19" t="s">
        <v>693</v>
      </c>
      <c r="G62" s="19">
        <v>16000</v>
      </c>
      <c r="H62" s="19">
        <v>16000</v>
      </c>
      <c r="I62" s="16" t="s">
        <v>907</v>
      </c>
      <c r="J62" s="16" t="s">
        <v>711</v>
      </c>
    </row>
    <row r="63" spans="1:10" ht="31.5" customHeight="1">
      <c r="A63" s="16">
        <v>24</v>
      </c>
      <c r="B63" s="19" t="s">
        <v>1005</v>
      </c>
      <c r="C63" s="23" t="s">
        <v>687</v>
      </c>
      <c r="D63" s="38" t="s">
        <v>713</v>
      </c>
      <c r="E63" s="18" t="s">
        <v>1006</v>
      </c>
      <c r="F63" s="19" t="s">
        <v>718</v>
      </c>
      <c r="G63" s="19">
        <v>500</v>
      </c>
      <c r="H63" s="19">
        <v>500</v>
      </c>
      <c r="I63" s="16" t="s">
        <v>907</v>
      </c>
      <c r="J63" s="16" t="s">
        <v>711</v>
      </c>
    </row>
    <row r="64" spans="1:10" ht="69.75" customHeight="1">
      <c r="A64" s="16">
        <v>25</v>
      </c>
      <c r="B64" s="19" t="s">
        <v>1007</v>
      </c>
      <c r="C64" s="23" t="s">
        <v>687</v>
      </c>
      <c r="D64" s="38" t="s">
        <v>691</v>
      </c>
      <c r="E64" s="18" t="s">
        <v>1008</v>
      </c>
      <c r="F64" s="24" t="s">
        <v>674</v>
      </c>
      <c r="G64" s="24">
        <v>10000</v>
      </c>
      <c r="H64" s="24">
        <v>10000</v>
      </c>
      <c r="I64" s="16" t="s">
        <v>719</v>
      </c>
      <c r="J64" s="16" t="s">
        <v>711</v>
      </c>
    </row>
    <row r="65" spans="1:10" ht="58.5" customHeight="1">
      <c r="A65" s="16">
        <v>26</v>
      </c>
      <c r="B65" s="19" t="s">
        <v>1304</v>
      </c>
      <c r="C65" s="23" t="s">
        <v>687</v>
      </c>
      <c r="D65" s="38" t="s">
        <v>713</v>
      </c>
      <c r="E65" s="18" t="s">
        <v>1305</v>
      </c>
      <c r="F65" s="24" t="s">
        <v>693</v>
      </c>
      <c r="G65" s="24">
        <v>5500</v>
      </c>
      <c r="H65" s="24">
        <v>5400</v>
      </c>
      <c r="I65" s="16" t="s">
        <v>907</v>
      </c>
      <c r="J65" s="16" t="s">
        <v>711</v>
      </c>
    </row>
    <row r="66" spans="1:10" ht="36.75" customHeight="1">
      <c r="A66" s="16">
        <v>27</v>
      </c>
      <c r="B66" s="19" t="s">
        <v>1306</v>
      </c>
      <c r="C66" s="23" t="s">
        <v>687</v>
      </c>
      <c r="D66" s="38" t="s">
        <v>713</v>
      </c>
      <c r="E66" s="18" t="s">
        <v>1307</v>
      </c>
      <c r="F66" s="24" t="s">
        <v>693</v>
      </c>
      <c r="G66" s="24">
        <v>13500</v>
      </c>
      <c r="H66" s="24">
        <v>13500</v>
      </c>
      <c r="I66" s="16" t="s">
        <v>907</v>
      </c>
      <c r="J66" s="16" t="s">
        <v>711</v>
      </c>
    </row>
    <row r="67" spans="1:10" ht="36.75" customHeight="1">
      <c r="A67" s="16">
        <v>28</v>
      </c>
      <c r="B67" s="19" t="s">
        <v>1308</v>
      </c>
      <c r="C67" s="19" t="s">
        <v>687</v>
      </c>
      <c r="D67" s="19" t="s">
        <v>713</v>
      </c>
      <c r="E67" s="18" t="s">
        <v>1309</v>
      </c>
      <c r="F67" s="19" t="s">
        <v>693</v>
      </c>
      <c r="G67" s="19">
        <v>10830</v>
      </c>
      <c r="H67" s="19">
        <f>G67</f>
        <v>10830</v>
      </c>
      <c r="I67" s="16" t="s">
        <v>907</v>
      </c>
      <c r="J67" s="16" t="s">
        <v>711</v>
      </c>
    </row>
    <row r="68" spans="1:10" ht="36.75" customHeight="1">
      <c r="A68" s="16">
        <v>29</v>
      </c>
      <c r="B68" s="19" t="s">
        <v>1310</v>
      </c>
      <c r="C68" s="19" t="s">
        <v>687</v>
      </c>
      <c r="D68" s="19" t="s">
        <v>713</v>
      </c>
      <c r="E68" s="18" t="s">
        <v>1311</v>
      </c>
      <c r="F68" s="19" t="s">
        <v>693</v>
      </c>
      <c r="G68" s="19">
        <v>11330</v>
      </c>
      <c r="H68" s="19">
        <f>G68</f>
        <v>11330</v>
      </c>
      <c r="I68" s="16" t="s">
        <v>907</v>
      </c>
      <c r="J68" s="16" t="s">
        <v>711</v>
      </c>
    </row>
    <row r="69" spans="1:10" ht="36.75" customHeight="1">
      <c r="A69" s="16">
        <v>30</v>
      </c>
      <c r="B69" s="19" t="s">
        <v>1312</v>
      </c>
      <c r="C69" s="19" t="s">
        <v>687</v>
      </c>
      <c r="D69" s="19" t="s">
        <v>713</v>
      </c>
      <c r="E69" s="18" t="s">
        <v>1313</v>
      </c>
      <c r="F69" s="19" t="s">
        <v>693</v>
      </c>
      <c r="G69" s="19">
        <v>10117</v>
      </c>
      <c r="H69" s="19">
        <f>G69</f>
        <v>10117</v>
      </c>
      <c r="I69" s="16" t="s">
        <v>907</v>
      </c>
      <c r="J69" s="16" t="s">
        <v>711</v>
      </c>
    </row>
    <row r="70" spans="1:10" ht="54.75" customHeight="1">
      <c r="A70" s="16">
        <v>31</v>
      </c>
      <c r="B70" s="19" t="s">
        <v>1314</v>
      </c>
      <c r="C70" s="16" t="s">
        <v>687</v>
      </c>
      <c r="D70" s="16" t="s">
        <v>713</v>
      </c>
      <c r="E70" s="17" t="s">
        <v>1315</v>
      </c>
      <c r="F70" s="24" t="s">
        <v>693</v>
      </c>
      <c r="G70" s="16">
        <v>300</v>
      </c>
      <c r="H70" s="19">
        <f>G70</f>
        <v>300</v>
      </c>
      <c r="I70" s="16" t="s">
        <v>907</v>
      </c>
      <c r="J70" s="16" t="s">
        <v>711</v>
      </c>
    </row>
    <row r="71" spans="1:10" ht="36.75" customHeight="1">
      <c r="A71" s="16">
        <v>32</v>
      </c>
      <c r="B71" s="19" t="s">
        <v>1316</v>
      </c>
      <c r="C71" s="16" t="s">
        <v>687</v>
      </c>
      <c r="D71" s="16" t="s">
        <v>713</v>
      </c>
      <c r="E71" s="25" t="s">
        <v>1317</v>
      </c>
      <c r="F71" s="24" t="s">
        <v>693</v>
      </c>
      <c r="G71" s="16">
        <v>1000</v>
      </c>
      <c r="H71" s="19">
        <f>G71</f>
        <v>1000</v>
      </c>
      <c r="I71" s="16" t="s">
        <v>907</v>
      </c>
      <c r="J71" s="16" t="s">
        <v>711</v>
      </c>
    </row>
    <row r="72" spans="1:10" s="61" customFormat="1" ht="21.75" customHeight="1">
      <c r="A72" s="66" t="s">
        <v>1318</v>
      </c>
      <c r="B72" s="67"/>
      <c r="C72" s="66"/>
      <c r="D72" s="66"/>
      <c r="E72" s="49"/>
      <c r="F72" s="12"/>
      <c r="G72" s="12">
        <f>SUM(G73:G80)</f>
        <v>521000</v>
      </c>
      <c r="H72" s="12">
        <f>SUM(H73:H80)</f>
        <v>521000</v>
      </c>
      <c r="I72" s="16"/>
      <c r="J72" s="12"/>
    </row>
    <row r="73" spans="1:10" s="61" customFormat="1" ht="40.5" customHeight="1">
      <c r="A73" s="16">
        <v>1</v>
      </c>
      <c r="B73" s="16" t="s">
        <v>1319</v>
      </c>
      <c r="C73" s="16" t="s">
        <v>687</v>
      </c>
      <c r="D73" s="16" t="s">
        <v>828</v>
      </c>
      <c r="E73" s="17" t="s">
        <v>1320</v>
      </c>
      <c r="F73" s="16" t="s">
        <v>992</v>
      </c>
      <c r="G73" s="16">
        <v>96000</v>
      </c>
      <c r="H73" s="16">
        <v>96000</v>
      </c>
      <c r="I73" s="19" t="s">
        <v>907</v>
      </c>
      <c r="J73" s="16" t="s">
        <v>1321</v>
      </c>
    </row>
    <row r="74" spans="1:10" s="61" customFormat="1" ht="37.5" customHeight="1">
      <c r="A74" s="16">
        <v>2</v>
      </c>
      <c r="B74" s="16" t="s">
        <v>1322</v>
      </c>
      <c r="C74" s="16" t="s">
        <v>687</v>
      </c>
      <c r="D74" s="16" t="s">
        <v>713</v>
      </c>
      <c r="E74" s="17" t="s">
        <v>1323</v>
      </c>
      <c r="F74" s="24" t="s">
        <v>693</v>
      </c>
      <c r="G74" s="16">
        <v>70000</v>
      </c>
      <c r="H74" s="16">
        <v>70000</v>
      </c>
      <c r="I74" s="19" t="s">
        <v>907</v>
      </c>
      <c r="J74" s="16" t="s">
        <v>1094</v>
      </c>
    </row>
    <row r="75" spans="1:10" s="61" customFormat="1" ht="42" customHeight="1">
      <c r="A75" s="16">
        <v>3</v>
      </c>
      <c r="B75" s="16" t="s">
        <v>1324</v>
      </c>
      <c r="C75" s="16" t="s">
        <v>687</v>
      </c>
      <c r="D75" s="16" t="s">
        <v>713</v>
      </c>
      <c r="E75" s="17" t="s">
        <v>1323</v>
      </c>
      <c r="F75" s="24" t="s">
        <v>693</v>
      </c>
      <c r="G75" s="16">
        <v>70000</v>
      </c>
      <c r="H75" s="16">
        <v>70000</v>
      </c>
      <c r="I75" s="19" t="s">
        <v>907</v>
      </c>
      <c r="J75" s="16" t="s">
        <v>1094</v>
      </c>
    </row>
    <row r="76" spans="1:10" ht="60.75" customHeight="1">
      <c r="A76" s="16">
        <v>4</v>
      </c>
      <c r="B76" s="19" t="s">
        <v>1010</v>
      </c>
      <c r="C76" s="19" t="s">
        <v>886</v>
      </c>
      <c r="D76" s="16" t="s">
        <v>713</v>
      </c>
      <c r="E76" s="18" t="s">
        <v>1011</v>
      </c>
      <c r="F76" s="16" t="s">
        <v>796</v>
      </c>
      <c r="G76" s="16">
        <v>250000</v>
      </c>
      <c r="H76" s="19">
        <f>G76</f>
        <v>250000</v>
      </c>
      <c r="I76" s="19" t="s">
        <v>729</v>
      </c>
      <c r="J76" s="19" t="s">
        <v>485</v>
      </c>
    </row>
    <row r="77" spans="1:10" ht="39" customHeight="1">
      <c r="A77" s="16">
        <v>5</v>
      </c>
      <c r="B77" s="19" t="s">
        <v>1012</v>
      </c>
      <c r="C77" s="19" t="s">
        <v>687</v>
      </c>
      <c r="D77" s="16" t="s">
        <v>691</v>
      </c>
      <c r="E77" s="18" t="s">
        <v>1013</v>
      </c>
      <c r="F77" s="19" t="s">
        <v>693</v>
      </c>
      <c r="G77" s="19">
        <v>5000</v>
      </c>
      <c r="H77" s="19">
        <f>G77</f>
        <v>5000</v>
      </c>
      <c r="I77" s="19" t="s">
        <v>563</v>
      </c>
      <c r="J77" s="16" t="s">
        <v>1015</v>
      </c>
    </row>
    <row r="78" spans="1:10" ht="42" customHeight="1">
      <c r="A78" s="16">
        <v>6</v>
      </c>
      <c r="B78" s="19" t="s">
        <v>1016</v>
      </c>
      <c r="C78" s="19" t="s">
        <v>687</v>
      </c>
      <c r="D78" s="16" t="s">
        <v>672</v>
      </c>
      <c r="E78" s="18" t="s">
        <v>1017</v>
      </c>
      <c r="F78" s="19" t="s">
        <v>986</v>
      </c>
      <c r="G78" s="19">
        <v>8000</v>
      </c>
      <c r="H78" s="19">
        <f>G78</f>
        <v>8000</v>
      </c>
      <c r="I78" s="19" t="s">
        <v>907</v>
      </c>
      <c r="J78" s="16" t="s">
        <v>1018</v>
      </c>
    </row>
    <row r="79" spans="1:10" ht="59.25" customHeight="1">
      <c r="A79" s="16">
        <v>7</v>
      </c>
      <c r="B79" s="19" t="s">
        <v>733</v>
      </c>
      <c r="C79" s="19" t="s">
        <v>664</v>
      </c>
      <c r="D79" s="16" t="s">
        <v>691</v>
      </c>
      <c r="E79" s="18" t="s">
        <v>734</v>
      </c>
      <c r="F79" s="19">
        <v>2016</v>
      </c>
      <c r="G79" s="19">
        <v>12000</v>
      </c>
      <c r="H79" s="19">
        <f>G79</f>
        <v>12000</v>
      </c>
      <c r="I79" s="19" t="s">
        <v>675</v>
      </c>
      <c r="J79" s="16" t="s">
        <v>564</v>
      </c>
    </row>
    <row r="80" spans="1:10" ht="38.25" customHeight="1">
      <c r="A80" s="16">
        <v>8</v>
      </c>
      <c r="B80" s="19" t="s">
        <v>735</v>
      </c>
      <c r="C80" s="19" t="s">
        <v>671</v>
      </c>
      <c r="D80" s="16" t="s">
        <v>736</v>
      </c>
      <c r="E80" s="18" t="s">
        <v>737</v>
      </c>
      <c r="F80" s="19" t="s">
        <v>718</v>
      </c>
      <c r="G80" s="19">
        <v>10000</v>
      </c>
      <c r="H80" s="19">
        <f>G80</f>
        <v>10000</v>
      </c>
      <c r="I80" s="19" t="s">
        <v>675</v>
      </c>
      <c r="J80" s="16" t="s">
        <v>565</v>
      </c>
    </row>
    <row r="81" spans="1:10" ht="23.25" customHeight="1">
      <c r="A81" s="66" t="s">
        <v>1325</v>
      </c>
      <c r="B81" s="67"/>
      <c r="C81" s="12"/>
      <c r="D81" s="12"/>
      <c r="E81" s="17"/>
      <c r="F81" s="16"/>
      <c r="G81" s="12">
        <f>SUM(G82:G135)</f>
        <v>2842850</v>
      </c>
      <c r="H81" s="12">
        <f>SUM(H82:H135)</f>
        <v>2738350</v>
      </c>
      <c r="I81" s="19"/>
      <c r="J81" s="16"/>
    </row>
    <row r="82" spans="1:10" ht="38.25" customHeight="1">
      <c r="A82" s="16">
        <v>1</v>
      </c>
      <c r="B82" s="16" t="s">
        <v>750</v>
      </c>
      <c r="C82" s="16" t="s">
        <v>687</v>
      </c>
      <c r="D82" s="16" t="s">
        <v>672</v>
      </c>
      <c r="E82" s="17" t="s">
        <v>751</v>
      </c>
      <c r="F82" s="16" t="s">
        <v>752</v>
      </c>
      <c r="G82" s="16">
        <v>15000</v>
      </c>
      <c r="H82" s="16">
        <f>G82</f>
        <v>15000</v>
      </c>
      <c r="I82" s="19" t="s">
        <v>675</v>
      </c>
      <c r="J82" s="16" t="s">
        <v>743</v>
      </c>
    </row>
    <row r="83" spans="1:10" ht="45" customHeight="1">
      <c r="A83" s="16">
        <v>2</v>
      </c>
      <c r="B83" s="16" t="s">
        <v>505</v>
      </c>
      <c r="C83" s="16" t="s">
        <v>664</v>
      </c>
      <c r="D83" s="16" t="s">
        <v>672</v>
      </c>
      <c r="E83" s="17" t="s">
        <v>754</v>
      </c>
      <c r="F83" s="16" t="s">
        <v>752</v>
      </c>
      <c r="G83" s="16">
        <v>60000</v>
      </c>
      <c r="H83" s="16">
        <f>G83</f>
        <v>60000</v>
      </c>
      <c r="I83" s="19" t="s">
        <v>675</v>
      </c>
      <c r="J83" s="16" t="s">
        <v>743</v>
      </c>
    </row>
    <row r="84" spans="1:10" ht="48" customHeight="1">
      <c r="A84" s="16">
        <v>3</v>
      </c>
      <c r="B84" s="16" t="s">
        <v>1020</v>
      </c>
      <c r="C84" s="16" t="s">
        <v>687</v>
      </c>
      <c r="D84" s="16" t="s">
        <v>672</v>
      </c>
      <c r="E84" s="17" t="s">
        <v>1021</v>
      </c>
      <c r="F84" s="16" t="s">
        <v>1022</v>
      </c>
      <c r="G84" s="16">
        <v>320000</v>
      </c>
      <c r="H84" s="16">
        <v>320000</v>
      </c>
      <c r="I84" s="19" t="s">
        <v>675</v>
      </c>
      <c r="J84" s="16" t="s">
        <v>749</v>
      </c>
    </row>
    <row r="85" spans="1:10" ht="45.75" customHeight="1">
      <c r="A85" s="16">
        <v>4</v>
      </c>
      <c r="B85" s="16" t="s">
        <v>1326</v>
      </c>
      <c r="C85" s="19" t="s">
        <v>687</v>
      </c>
      <c r="D85" s="16" t="s">
        <v>1327</v>
      </c>
      <c r="E85" s="17" t="s">
        <v>1328</v>
      </c>
      <c r="F85" s="16" t="s">
        <v>1329</v>
      </c>
      <c r="G85" s="16">
        <v>150000</v>
      </c>
      <c r="H85" s="16">
        <v>120000</v>
      </c>
      <c r="I85" s="19" t="s">
        <v>907</v>
      </c>
      <c r="J85" s="16" t="s">
        <v>1203</v>
      </c>
    </row>
    <row r="86" spans="1:10" ht="43.5" customHeight="1">
      <c r="A86" s="16">
        <v>5</v>
      </c>
      <c r="B86" s="16" t="s">
        <v>1023</v>
      </c>
      <c r="C86" s="16" t="s">
        <v>687</v>
      </c>
      <c r="D86" s="16" t="s">
        <v>1024</v>
      </c>
      <c r="E86" s="17" t="s">
        <v>1025</v>
      </c>
      <c r="F86" s="16" t="s">
        <v>718</v>
      </c>
      <c r="G86" s="16">
        <v>38000</v>
      </c>
      <c r="H86" s="16">
        <f>G86</f>
        <v>38000</v>
      </c>
      <c r="I86" s="16" t="s">
        <v>907</v>
      </c>
      <c r="J86" s="16" t="s">
        <v>483</v>
      </c>
    </row>
    <row r="87" spans="1:10" ht="60.75" customHeight="1">
      <c r="A87" s="16">
        <v>6</v>
      </c>
      <c r="B87" s="16" t="s">
        <v>1026</v>
      </c>
      <c r="C87" s="19" t="s">
        <v>664</v>
      </c>
      <c r="D87" s="16" t="s">
        <v>758</v>
      </c>
      <c r="E87" s="17" t="s">
        <v>1027</v>
      </c>
      <c r="F87" s="16" t="s">
        <v>796</v>
      </c>
      <c r="G87" s="21">
        <v>181500</v>
      </c>
      <c r="H87" s="21">
        <v>149000</v>
      </c>
      <c r="I87" s="16" t="s">
        <v>729</v>
      </c>
      <c r="J87" s="16" t="s">
        <v>768</v>
      </c>
    </row>
    <row r="88" spans="1:10" ht="54.75" customHeight="1">
      <c r="A88" s="16">
        <v>7</v>
      </c>
      <c r="B88" s="16" t="s">
        <v>540</v>
      </c>
      <c r="C88" s="16" t="s">
        <v>687</v>
      </c>
      <c r="D88" s="16" t="s">
        <v>758</v>
      </c>
      <c r="E88" s="17" t="s">
        <v>1028</v>
      </c>
      <c r="F88" s="16" t="s">
        <v>674</v>
      </c>
      <c r="G88" s="16">
        <v>20000</v>
      </c>
      <c r="H88" s="16">
        <v>20000</v>
      </c>
      <c r="I88" s="19" t="s">
        <v>907</v>
      </c>
      <c r="J88" s="16" t="s">
        <v>768</v>
      </c>
    </row>
    <row r="89" spans="1:10" ht="43.5" customHeight="1">
      <c r="A89" s="16">
        <v>8</v>
      </c>
      <c r="B89" s="16" t="s">
        <v>1330</v>
      </c>
      <c r="C89" s="16" t="s">
        <v>687</v>
      </c>
      <c r="D89" s="16" t="s">
        <v>758</v>
      </c>
      <c r="E89" s="17" t="s">
        <v>767</v>
      </c>
      <c r="F89" s="16" t="s">
        <v>674</v>
      </c>
      <c r="G89" s="16">
        <v>4000</v>
      </c>
      <c r="H89" s="16">
        <v>4000</v>
      </c>
      <c r="I89" s="19" t="s">
        <v>675</v>
      </c>
      <c r="J89" s="16" t="s">
        <v>768</v>
      </c>
    </row>
    <row r="90" spans="1:10" ht="43.5" customHeight="1">
      <c r="A90" s="16">
        <v>9</v>
      </c>
      <c r="B90" s="16" t="s">
        <v>354</v>
      </c>
      <c r="C90" s="16" t="s">
        <v>687</v>
      </c>
      <c r="D90" s="16" t="s">
        <v>758</v>
      </c>
      <c r="E90" s="17" t="s">
        <v>1029</v>
      </c>
      <c r="F90" s="16" t="s">
        <v>674</v>
      </c>
      <c r="G90" s="16">
        <v>4000</v>
      </c>
      <c r="H90" s="16">
        <v>4000</v>
      </c>
      <c r="I90" s="19" t="s">
        <v>907</v>
      </c>
      <c r="J90" s="16" t="s">
        <v>768</v>
      </c>
    </row>
    <row r="91" spans="1:10" ht="42" customHeight="1">
      <c r="A91" s="16">
        <v>10</v>
      </c>
      <c r="B91" s="16" t="s">
        <v>1030</v>
      </c>
      <c r="C91" s="16" t="s">
        <v>664</v>
      </c>
      <c r="D91" s="16" t="s">
        <v>758</v>
      </c>
      <c r="E91" s="17" t="s">
        <v>1031</v>
      </c>
      <c r="F91" s="16" t="s">
        <v>718</v>
      </c>
      <c r="G91" s="16">
        <v>14400</v>
      </c>
      <c r="H91" s="16">
        <v>12400</v>
      </c>
      <c r="I91" s="19" t="s">
        <v>907</v>
      </c>
      <c r="J91" s="16" t="s">
        <v>768</v>
      </c>
    </row>
    <row r="92" spans="1:10" s="59" customFormat="1" ht="54" customHeight="1">
      <c r="A92" s="16">
        <v>11</v>
      </c>
      <c r="B92" s="16" t="s">
        <v>744</v>
      </c>
      <c r="C92" s="16" t="s">
        <v>687</v>
      </c>
      <c r="D92" s="16" t="s">
        <v>672</v>
      </c>
      <c r="E92" s="17" t="s">
        <v>1331</v>
      </c>
      <c r="F92" s="16" t="s">
        <v>674</v>
      </c>
      <c r="G92" s="16">
        <v>30000</v>
      </c>
      <c r="H92" s="16">
        <v>30000</v>
      </c>
      <c r="I92" s="16" t="s">
        <v>668</v>
      </c>
      <c r="J92" s="16" t="s">
        <v>506</v>
      </c>
    </row>
    <row r="93" spans="1:10" ht="42" customHeight="1">
      <c r="A93" s="16">
        <v>12</v>
      </c>
      <c r="B93" s="16" t="s">
        <v>1033</v>
      </c>
      <c r="C93" s="16" t="s">
        <v>664</v>
      </c>
      <c r="D93" s="16" t="s">
        <v>672</v>
      </c>
      <c r="E93" s="17" t="s">
        <v>1034</v>
      </c>
      <c r="F93" s="16" t="s">
        <v>752</v>
      </c>
      <c r="G93" s="16">
        <v>88000</v>
      </c>
      <c r="H93" s="16">
        <v>78000</v>
      </c>
      <c r="I93" s="16" t="s">
        <v>907</v>
      </c>
      <c r="J93" s="16" t="s">
        <v>1035</v>
      </c>
    </row>
    <row r="94" spans="1:10" ht="50.25" customHeight="1">
      <c r="A94" s="16">
        <v>13</v>
      </c>
      <c r="B94" s="16" t="s">
        <v>1036</v>
      </c>
      <c r="C94" s="19" t="s">
        <v>687</v>
      </c>
      <c r="D94" s="16" t="s">
        <v>1037</v>
      </c>
      <c r="E94" s="17" t="s">
        <v>1332</v>
      </c>
      <c r="F94" s="16" t="s">
        <v>1039</v>
      </c>
      <c r="G94" s="16">
        <v>6000</v>
      </c>
      <c r="H94" s="16">
        <v>6000</v>
      </c>
      <c r="I94" s="16" t="s">
        <v>907</v>
      </c>
      <c r="J94" s="16" t="s">
        <v>749</v>
      </c>
    </row>
    <row r="95" spans="1:10" ht="33.75" customHeight="1">
      <c r="A95" s="16">
        <v>14</v>
      </c>
      <c r="B95" s="16" t="s">
        <v>1040</v>
      </c>
      <c r="C95" s="19" t="s">
        <v>687</v>
      </c>
      <c r="D95" s="16" t="s">
        <v>1041</v>
      </c>
      <c r="E95" s="17" t="s">
        <v>1042</v>
      </c>
      <c r="F95" s="16" t="s">
        <v>986</v>
      </c>
      <c r="G95" s="16">
        <v>4300</v>
      </c>
      <c r="H95" s="16">
        <v>4300</v>
      </c>
      <c r="I95" s="16" t="s">
        <v>907</v>
      </c>
      <c r="J95" s="16" t="s">
        <v>749</v>
      </c>
    </row>
    <row r="96" spans="1:10" ht="42" customHeight="1">
      <c r="A96" s="16">
        <v>15</v>
      </c>
      <c r="B96" s="16" t="s">
        <v>747</v>
      </c>
      <c r="C96" s="19" t="s">
        <v>687</v>
      </c>
      <c r="D96" s="16" t="s">
        <v>672</v>
      </c>
      <c r="E96" s="17" t="s">
        <v>1043</v>
      </c>
      <c r="F96" s="16" t="s">
        <v>718</v>
      </c>
      <c r="G96" s="16">
        <v>30000</v>
      </c>
      <c r="H96" s="19">
        <f>G96</f>
        <v>30000</v>
      </c>
      <c r="I96" s="19" t="s">
        <v>675</v>
      </c>
      <c r="J96" s="16" t="s">
        <v>749</v>
      </c>
    </row>
    <row r="97" spans="1:10" ht="46.5" customHeight="1">
      <c r="A97" s="16">
        <v>16</v>
      </c>
      <c r="B97" s="16" t="s">
        <v>769</v>
      </c>
      <c r="C97" s="16" t="s">
        <v>687</v>
      </c>
      <c r="D97" s="16" t="s">
        <v>672</v>
      </c>
      <c r="E97" s="17" t="s">
        <v>770</v>
      </c>
      <c r="F97" s="16">
        <v>2016</v>
      </c>
      <c r="G97" s="16">
        <v>3000</v>
      </c>
      <c r="H97" s="19">
        <f>G97</f>
        <v>3000</v>
      </c>
      <c r="I97" s="19" t="s">
        <v>675</v>
      </c>
      <c r="J97" s="16" t="s">
        <v>507</v>
      </c>
    </row>
    <row r="98" spans="1:10" ht="40.5" customHeight="1">
      <c r="A98" s="16">
        <v>17</v>
      </c>
      <c r="B98" s="16" t="s">
        <v>1333</v>
      </c>
      <c r="C98" s="16" t="s">
        <v>687</v>
      </c>
      <c r="D98" s="16" t="s">
        <v>672</v>
      </c>
      <c r="E98" s="17" t="s">
        <v>1334</v>
      </c>
      <c r="F98" s="16" t="s">
        <v>693</v>
      </c>
      <c r="G98" s="16">
        <v>5200</v>
      </c>
      <c r="H98" s="19">
        <f>G98</f>
        <v>5200</v>
      </c>
      <c r="I98" s="19" t="s">
        <v>907</v>
      </c>
      <c r="J98" s="16" t="s">
        <v>1335</v>
      </c>
    </row>
    <row r="99" spans="1:10" ht="57.75" customHeight="1">
      <c r="A99" s="16">
        <v>18</v>
      </c>
      <c r="B99" s="16" t="s">
        <v>771</v>
      </c>
      <c r="C99" s="16" t="s">
        <v>687</v>
      </c>
      <c r="D99" s="16" t="s">
        <v>672</v>
      </c>
      <c r="E99" s="17" t="s">
        <v>1044</v>
      </c>
      <c r="F99" s="16">
        <v>2016</v>
      </c>
      <c r="G99" s="16">
        <v>3500</v>
      </c>
      <c r="H99" s="16">
        <f>G99</f>
        <v>3500</v>
      </c>
      <c r="I99" s="19" t="s">
        <v>675</v>
      </c>
      <c r="J99" s="16" t="s">
        <v>507</v>
      </c>
    </row>
    <row r="100" spans="1:10" ht="50.25" customHeight="1">
      <c r="A100" s="16">
        <v>19</v>
      </c>
      <c r="B100" s="16" t="s">
        <v>1336</v>
      </c>
      <c r="C100" s="19" t="s">
        <v>687</v>
      </c>
      <c r="D100" s="16" t="s">
        <v>1037</v>
      </c>
      <c r="E100" s="17" t="s">
        <v>1337</v>
      </c>
      <c r="F100" s="16" t="s">
        <v>693</v>
      </c>
      <c r="G100" s="16">
        <v>2400</v>
      </c>
      <c r="H100" s="19">
        <f>G100</f>
        <v>2400</v>
      </c>
      <c r="I100" s="19" t="s">
        <v>907</v>
      </c>
      <c r="J100" s="16" t="s">
        <v>508</v>
      </c>
    </row>
    <row r="101" spans="1:10" ht="47.25" customHeight="1">
      <c r="A101" s="16">
        <v>20</v>
      </c>
      <c r="B101" s="16" t="s">
        <v>1338</v>
      </c>
      <c r="C101" s="16" t="s">
        <v>671</v>
      </c>
      <c r="D101" s="16" t="s">
        <v>672</v>
      </c>
      <c r="E101" s="17" t="s">
        <v>1339</v>
      </c>
      <c r="F101" s="16" t="s">
        <v>992</v>
      </c>
      <c r="G101" s="16">
        <v>3200</v>
      </c>
      <c r="H101" s="16">
        <v>3200</v>
      </c>
      <c r="I101" s="16" t="s">
        <v>907</v>
      </c>
      <c r="J101" s="16" t="s">
        <v>749</v>
      </c>
    </row>
    <row r="102" spans="1:10" ht="36.75" customHeight="1">
      <c r="A102" s="16">
        <v>21</v>
      </c>
      <c r="B102" s="16" t="s">
        <v>1045</v>
      </c>
      <c r="C102" s="19" t="s">
        <v>687</v>
      </c>
      <c r="D102" s="16" t="s">
        <v>672</v>
      </c>
      <c r="E102" s="17" t="s">
        <v>1046</v>
      </c>
      <c r="F102" s="16">
        <v>2016</v>
      </c>
      <c r="G102" s="16">
        <v>4500</v>
      </c>
      <c r="H102" s="19">
        <f>G102</f>
        <v>4500</v>
      </c>
      <c r="I102" s="16" t="s">
        <v>907</v>
      </c>
      <c r="J102" s="16" t="s">
        <v>749</v>
      </c>
    </row>
    <row r="103" spans="1:10" ht="53.25" customHeight="1">
      <c r="A103" s="16">
        <v>22</v>
      </c>
      <c r="B103" s="16" t="s">
        <v>541</v>
      </c>
      <c r="C103" s="16" t="s">
        <v>687</v>
      </c>
      <c r="D103" s="16" t="s">
        <v>772</v>
      </c>
      <c r="E103" s="17" t="s">
        <v>773</v>
      </c>
      <c r="F103" s="16" t="s">
        <v>718</v>
      </c>
      <c r="G103" s="16">
        <v>11500</v>
      </c>
      <c r="H103" s="16">
        <f>G103</f>
        <v>11500</v>
      </c>
      <c r="I103" s="16" t="s">
        <v>675</v>
      </c>
      <c r="J103" s="16" t="s">
        <v>774</v>
      </c>
    </row>
    <row r="104" spans="1:10" ht="36.75" customHeight="1">
      <c r="A104" s="16">
        <v>23</v>
      </c>
      <c r="B104" s="16" t="s">
        <v>779</v>
      </c>
      <c r="C104" s="19" t="s">
        <v>687</v>
      </c>
      <c r="D104" s="16" t="s">
        <v>672</v>
      </c>
      <c r="E104" s="17" t="s">
        <v>780</v>
      </c>
      <c r="F104" s="16" t="s">
        <v>693</v>
      </c>
      <c r="G104" s="16">
        <v>15000</v>
      </c>
      <c r="H104" s="19">
        <f>G104</f>
        <v>15000</v>
      </c>
      <c r="I104" s="19" t="s">
        <v>675</v>
      </c>
      <c r="J104" s="16" t="s">
        <v>749</v>
      </c>
    </row>
    <row r="105" spans="1:10" ht="36.75" customHeight="1">
      <c r="A105" s="16">
        <v>24</v>
      </c>
      <c r="B105" s="16" t="s">
        <v>1047</v>
      </c>
      <c r="C105" s="16" t="s">
        <v>687</v>
      </c>
      <c r="D105" s="16" t="s">
        <v>1048</v>
      </c>
      <c r="E105" s="17" t="s">
        <v>1049</v>
      </c>
      <c r="F105" s="16" t="s">
        <v>674</v>
      </c>
      <c r="G105" s="16">
        <v>4500</v>
      </c>
      <c r="H105" s="16">
        <v>4500</v>
      </c>
      <c r="I105" s="16" t="s">
        <v>907</v>
      </c>
      <c r="J105" s="16" t="s">
        <v>749</v>
      </c>
    </row>
    <row r="106" spans="1:10" ht="47.25" customHeight="1">
      <c r="A106" s="16">
        <v>25</v>
      </c>
      <c r="B106" s="16" t="s">
        <v>781</v>
      </c>
      <c r="C106" s="19" t="s">
        <v>782</v>
      </c>
      <c r="D106" s="16" t="s">
        <v>672</v>
      </c>
      <c r="E106" s="17" t="s">
        <v>783</v>
      </c>
      <c r="F106" s="16" t="s">
        <v>674</v>
      </c>
      <c r="G106" s="16">
        <v>7500</v>
      </c>
      <c r="H106" s="16">
        <f>G106</f>
        <v>7500</v>
      </c>
      <c r="I106" s="19" t="s">
        <v>675</v>
      </c>
      <c r="J106" s="16" t="s">
        <v>784</v>
      </c>
    </row>
    <row r="107" spans="1:10" ht="59.25" customHeight="1">
      <c r="A107" s="16">
        <v>26</v>
      </c>
      <c r="B107" s="16" t="s">
        <v>543</v>
      </c>
      <c r="C107" s="19" t="s">
        <v>687</v>
      </c>
      <c r="D107" s="16" t="s">
        <v>672</v>
      </c>
      <c r="E107" s="17" t="s">
        <v>1050</v>
      </c>
      <c r="F107" s="16" t="s">
        <v>693</v>
      </c>
      <c r="G107" s="16">
        <v>14200</v>
      </c>
      <c r="H107" s="16">
        <f>G107</f>
        <v>14200</v>
      </c>
      <c r="I107" s="19" t="s">
        <v>675</v>
      </c>
      <c r="J107" s="16" t="s">
        <v>787</v>
      </c>
    </row>
    <row r="108" spans="1:10" ht="42.75" customHeight="1">
      <c r="A108" s="16">
        <v>27</v>
      </c>
      <c r="B108" s="16" t="s">
        <v>542</v>
      </c>
      <c r="C108" s="19" t="s">
        <v>687</v>
      </c>
      <c r="D108" s="16" t="s">
        <v>672</v>
      </c>
      <c r="E108" s="17" t="s">
        <v>1051</v>
      </c>
      <c r="F108" s="16" t="s">
        <v>718</v>
      </c>
      <c r="G108" s="16">
        <v>8000</v>
      </c>
      <c r="H108" s="16">
        <f>G108</f>
        <v>8000</v>
      </c>
      <c r="I108" s="19" t="s">
        <v>907</v>
      </c>
      <c r="J108" s="16" t="s">
        <v>1052</v>
      </c>
    </row>
    <row r="109" spans="1:10" ht="57.75" customHeight="1">
      <c r="A109" s="16">
        <v>28</v>
      </c>
      <c r="B109" s="19" t="s">
        <v>1053</v>
      </c>
      <c r="C109" s="19" t="s">
        <v>687</v>
      </c>
      <c r="D109" s="16" t="s">
        <v>672</v>
      </c>
      <c r="E109" s="18" t="s">
        <v>1054</v>
      </c>
      <c r="F109" s="16" t="s">
        <v>693</v>
      </c>
      <c r="G109" s="16">
        <v>200000</v>
      </c>
      <c r="H109" s="16">
        <f>G109</f>
        <v>200000</v>
      </c>
      <c r="I109" s="19" t="s">
        <v>907</v>
      </c>
      <c r="J109" s="19" t="s">
        <v>1055</v>
      </c>
    </row>
    <row r="110" spans="1:10" ht="40.5" customHeight="1">
      <c r="A110" s="16">
        <v>29</v>
      </c>
      <c r="B110" s="16" t="s">
        <v>788</v>
      </c>
      <c r="C110" s="19" t="s">
        <v>687</v>
      </c>
      <c r="D110" s="16" t="s">
        <v>672</v>
      </c>
      <c r="E110" s="17" t="s">
        <v>789</v>
      </c>
      <c r="F110" s="16">
        <v>2016</v>
      </c>
      <c r="G110" s="16">
        <v>7000</v>
      </c>
      <c r="H110" s="19">
        <f>G110</f>
        <v>7000</v>
      </c>
      <c r="I110" s="19" t="s">
        <v>675</v>
      </c>
      <c r="J110" s="16" t="s">
        <v>790</v>
      </c>
    </row>
    <row r="111" spans="1:10" s="61" customFormat="1" ht="33" customHeight="1">
      <c r="A111" s="16">
        <v>30</v>
      </c>
      <c r="B111" s="16" t="s">
        <v>1056</v>
      </c>
      <c r="C111" s="16" t="s">
        <v>687</v>
      </c>
      <c r="D111" s="19" t="s">
        <v>672</v>
      </c>
      <c r="E111" s="34" t="s">
        <v>1057</v>
      </c>
      <c r="F111" s="19" t="s">
        <v>718</v>
      </c>
      <c r="G111" s="33">
        <v>5000</v>
      </c>
      <c r="H111" s="33">
        <v>5000</v>
      </c>
      <c r="I111" s="19" t="s">
        <v>907</v>
      </c>
      <c r="J111" s="19" t="s">
        <v>749</v>
      </c>
    </row>
    <row r="112" spans="1:10" s="61" customFormat="1" ht="39" customHeight="1">
      <c r="A112" s="16">
        <v>31</v>
      </c>
      <c r="B112" s="16" t="s">
        <v>1058</v>
      </c>
      <c r="C112" s="16" t="s">
        <v>687</v>
      </c>
      <c r="D112" s="19" t="s">
        <v>672</v>
      </c>
      <c r="E112" s="34" t="s">
        <v>1057</v>
      </c>
      <c r="F112" s="19" t="s">
        <v>718</v>
      </c>
      <c r="G112" s="33">
        <v>5000</v>
      </c>
      <c r="H112" s="33">
        <v>5000</v>
      </c>
      <c r="I112" s="16" t="s">
        <v>907</v>
      </c>
      <c r="J112" s="19" t="s">
        <v>749</v>
      </c>
    </row>
    <row r="113" spans="1:10" s="61" customFormat="1" ht="33.75" customHeight="1">
      <c r="A113" s="16">
        <v>32</v>
      </c>
      <c r="B113" s="16" t="s">
        <v>1340</v>
      </c>
      <c r="C113" s="16" t="s">
        <v>687</v>
      </c>
      <c r="D113" s="19" t="s">
        <v>672</v>
      </c>
      <c r="E113" s="17" t="s">
        <v>1341</v>
      </c>
      <c r="F113" s="16" t="s">
        <v>693</v>
      </c>
      <c r="G113" s="16">
        <f>50*8+10*200</f>
        <v>2400</v>
      </c>
      <c r="H113" s="16">
        <f>G113</f>
        <v>2400</v>
      </c>
      <c r="I113" s="16" t="s">
        <v>907</v>
      </c>
      <c r="J113" s="19" t="s">
        <v>749</v>
      </c>
    </row>
    <row r="114" spans="1:10" ht="39.75" customHeight="1">
      <c r="A114" s="16">
        <v>33</v>
      </c>
      <c r="B114" s="16" t="s">
        <v>1059</v>
      </c>
      <c r="C114" s="19" t="s">
        <v>687</v>
      </c>
      <c r="D114" s="16" t="s">
        <v>672</v>
      </c>
      <c r="E114" s="17" t="s">
        <v>1060</v>
      </c>
      <c r="F114" s="16" t="s">
        <v>718</v>
      </c>
      <c r="G114" s="16">
        <v>14600</v>
      </c>
      <c r="H114" s="16">
        <v>14600</v>
      </c>
      <c r="I114" s="19" t="s">
        <v>907</v>
      </c>
      <c r="J114" s="16" t="s">
        <v>1061</v>
      </c>
    </row>
    <row r="115" spans="1:10" ht="42" customHeight="1">
      <c r="A115" s="16">
        <v>34</v>
      </c>
      <c r="B115" s="19" t="s">
        <v>1342</v>
      </c>
      <c r="C115" s="19" t="s">
        <v>687</v>
      </c>
      <c r="D115" s="19" t="s">
        <v>1037</v>
      </c>
      <c r="E115" s="18" t="s">
        <v>1343</v>
      </c>
      <c r="F115" s="19" t="s">
        <v>693</v>
      </c>
      <c r="G115" s="19">
        <v>16000</v>
      </c>
      <c r="H115" s="19">
        <v>16000</v>
      </c>
      <c r="I115" s="19" t="s">
        <v>1344</v>
      </c>
      <c r="J115" s="19" t="s">
        <v>1345</v>
      </c>
    </row>
    <row r="116" spans="1:10" ht="52.5" customHeight="1">
      <c r="A116" s="16">
        <v>35</v>
      </c>
      <c r="B116" s="19" t="s">
        <v>791</v>
      </c>
      <c r="C116" s="19" t="s">
        <v>687</v>
      </c>
      <c r="D116" s="19" t="s">
        <v>691</v>
      </c>
      <c r="E116" s="18" t="s">
        <v>792</v>
      </c>
      <c r="F116" s="19" t="s">
        <v>674</v>
      </c>
      <c r="G116" s="19">
        <v>30000</v>
      </c>
      <c r="H116" s="19">
        <f>G116</f>
        <v>30000</v>
      </c>
      <c r="I116" s="19" t="s">
        <v>675</v>
      </c>
      <c r="J116" s="19" t="s">
        <v>587</v>
      </c>
    </row>
    <row r="117" spans="1:10" s="59" customFormat="1" ht="39" customHeight="1">
      <c r="A117" s="16">
        <v>36</v>
      </c>
      <c r="B117" s="16" t="s">
        <v>1062</v>
      </c>
      <c r="C117" s="16" t="s">
        <v>664</v>
      </c>
      <c r="D117" s="16" t="s">
        <v>672</v>
      </c>
      <c r="E117" s="17" t="s">
        <v>740</v>
      </c>
      <c r="F117" s="16" t="s">
        <v>741</v>
      </c>
      <c r="G117" s="16">
        <v>80000</v>
      </c>
      <c r="H117" s="16">
        <v>80000</v>
      </c>
      <c r="I117" s="16" t="s">
        <v>742</v>
      </c>
      <c r="J117" s="16" t="s">
        <v>743</v>
      </c>
    </row>
    <row r="118" spans="1:10" ht="65.25" customHeight="1">
      <c r="A118" s="16">
        <v>37</v>
      </c>
      <c r="B118" s="16" t="s">
        <v>755</v>
      </c>
      <c r="C118" s="16" t="s">
        <v>671</v>
      </c>
      <c r="D118" s="16" t="s">
        <v>672</v>
      </c>
      <c r="E118" s="17" t="s">
        <v>1063</v>
      </c>
      <c r="F118" s="16" t="s">
        <v>693</v>
      </c>
      <c r="G118" s="16">
        <v>122000</v>
      </c>
      <c r="H118" s="16">
        <f>G118</f>
        <v>122000</v>
      </c>
      <c r="I118" s="19" t="s">
        <v>675</v>
      </c>
      <c r="J118" s="16" t="s">
        <v>588</v>
      </c>
    </row>
    <row r="119" spans="1:10" s="59" customFormat="1" ht="42" customHeight="1">
      <c r="A119" s="16">
        <v>38</v>
      </c>
      <c r="B119" s="16" t="s">
        <v>1346</v>
      </c>
      <c r="C119" s="16" t="s">
        <v>782</v>
      </c>
      <c r="D119" s="16" t="s">
        <v>672</v>
      </c>
      <c r="E119" s="17" t="s">
        <v>1347</v>
      </c>
      <c r="F119" s="16" t="s">
        <v>1022</v>
      </c>
      <c r="G119" s="16">
        <v>30000</v>
      </c>
      <c r="H119" s="16">
        <v>30000</v>
      </c>
      <c r="I119" s="16" t="s">
        <v>907</v>
      </c>
      <c r="J119" s="16" t="s">
        <v>1203</v>
      </c>
    </row>
    <row r="120" spans="1:10" ht="45" customHeight="1">
      <c r="A120" s="16">
        <v>39</v>
      </c>
      <c r="B120" s="16" t="s">
        <v>794</v>
      </c>
      <c r="C120" s="19" t="s">
        <v>664</v>
      </c>
      <c r="D120" s="16" t="s">
        <v>672</v>
      </c>
      <c r="E120" s="17" t="s">
        <v>795</v>
      </c>
      <c r="F120" s="16" t="s">
        <v>796</v>
      </c>
      <c r="G120" s="16">
        <v>300000</v>
      </c>
      <c r="H120" s="16">
        <f>G120</f>
        <v>300000</v>
      </c>
      <c r="I120" s="19" t="s">
        <v>668</v>
      </c>
      <c r="J120" s="16" t="s">
        <v>583</v>
      </c>
    </row>
    <row r="121" spans="1:10" ht="38.25" customHeight="1">
      <c r="A121" s="16">
        <v>40</v>
      </c>
      <c r="B121" s="16" t="s">
        <v>1064</v>
      </c>
      <c r="C121" s="19" t="s">
        <v>687</v>
      </c>
      <c r="D121" s="16" t="s">
        <v>1037</v>
      </c>
      <c r="E121" s="17" t="s">
        <v>1065</v>
      </c>
      <c r="F121" s="16" t="s">
        <v>752</v>
      </c>
      <c r="G121" s="16">
        <v>16000</v>
      </c>
      <c r="H121" s="16">
        <v>16000</v>
      </c>
      <c r="I121" s="19" t="s">
        <v>907</v>
      </c>
      <c r="J121" s="16" t="s">
        <v>1066</v>
      </c>
    </row>
    <row r="122" spans="1:10" ht="42.75" customHeight="1">
      <c r="A122" s="16">
        <v>41</v>
      </c>
      <c r="B122" s="16" t="s">
        <v>1067</v>
      </c>
      <c r="C122" s="19" t="s">
        <v>664</v>
      </c>
      <c r="D122" s="16" t="s">
        <v>799</v>
      </c>
      <c r="E122" s="17" t="s">
        <v>800</v>
      </c>
      <c r="F122" s="16" t="s">
        <v>752</v>
      </c>
      <c r="G122" s="16">
        <v>66000</v>
      </c>
      <c r="H122" s="16">
        <v>66000</v>
      </c>
      <c r="I122" s="19" t="s">
        <v>668</v>
      </c>
      <c r="J122" s="16" t="s">
        <v>589</v>
      </c>
    </row>
    <row r="123" spans="1:10" ht="38.25" customHeight="1">
      <c r="A123" s="16">
        <v>42</v>
      </c>
      <c r="B123" s="16" t="s">
        <v>1068</v>
      </c>
      <c r="C123" s="19" t="s">
        <v>687</v>
      </c>
      <c r="D123" s="16" t="s">
        <v>1041</v>
      </c>
      <c r="E123" s="17" t="s">
        <v>1069</v>
      </c>
      <c r="F123" s="16" t="s">
        <v>718</v>
      </c>
      <c r="G123" s="16">
        <v>26000</v>
      </c>
      <c r="H123" s="16">
        <v>26000</v>
      </c>
      <c r="I123" s="19" t="s">
        <v>907</v>
      </c>
      <c r="J123" s="16" t="s">
        <v>1070</v>
      </c>
    </row>
    <row r="124" spans="1:10" ht="38.25" customHeight="1">
      <c r="A124" s="16">
        <v>43</v>
      </c>
      <c r="B124" s="16" t="s">
        <v>1071</v>
      </c>
      <c r="C124" s="19" t="s">
        <v>687</v>
      </c>
      <c r="D124" s="16" t="s">
        <v>1037</v>
      </c>
      <c r="E124" s="17" t="s">
        <v>1072</v>
      </c>
      <c r="F124" s="16" t="s">
        <v>752</v>
      </c>
      <c r="G124" s="16">
        <v>22000</v>
      </c>
      <c r="H124" s="16">
        <v>20000</v>
      </c>
      <c r="I124" s="19" t="s">
        <v>907</v>
      </c>
      <c r="J124" s="16" t="s">
        <v>1073</v>
      </c>
    </row>
    <row r="125" spans="1:10" ht="45.75" customHeight="1">
      <c r="A125" s="16">
        <v>44</v>
      </c>
      <c r="B125" s="16" t="s">
        <v>1074</v>
      </c>
      <c r="C125" s="19" t="s">
        <v>687</v>
      </c>
      <c r="D125" s="16" t="s">
        <v>1041</v>
      </c>
      <c r="E125" s="17" t="s">
        <v>1075</v>
      </c>
      <c r="F125" s="16" t="s">
        <v>752</v>
      </c>
      <c r="G125" s="16">
        <v>50000</v>
      </c>
      <c r="H125" s="16">
        <v>22000</v>
      </c>
      <c r="I125" s="19" t="s">
        <v>907</v>
      </c>
      <c r="J125" s="16" t="s">
        <v>1076</v>
      </c>
    </row>
    <row r="126" spans="1:10" ht="48" customHeight="1">
      <c r="A126" s="16">
        <v>45</v>
      </c>
      <c r="B126" s="37" t="s">
        <v>1077</v>
      </c>
      <c r="C126" s="16" t="s">
        <v>664</v>
      </c>
      <c r="D126" s="16" t="s">
        <v>691</v>
      </c>
      <c r="E126" s="17" t="s">
        <v>1078</v>
      </c>
      <c r="F126" s="16" t="s">
        <v>1348</v>
      </c>
      <c r="G126" s="16">
        <v>240000</v>
      </c>
      <c r="H126" s="16">
        <v>240000</v>
      </c>
      <c r="I126" s="19" t="s">
        <v>668</v>
      </c>
      <c r="J126" s="16" t="s">
        <v>778</v>
      </c>
    </row>
    <row r="127" spans="1:10" ht="46.5" customHeight="1">
      <c r="A127" s="16">
        <v>46</v>
      </c>
      <c r="B127" s="37" t="s">
        <v>590</v>
      </c>
      <c r="C127" s="16" t="s">
        <v>664</v>
      </c>
      <c r="D127" s="16" t="s">
        <v>691</v>
      </c>
      <c r="E127" s="17" t="s">
        <v>1080</v>
      </c>
      <c r="F127" s="16" t="s">
        <v>1348</v>
      </c>
      <c r="G127" s="16">
        <v>60000</v>
      </c>
      <c r="H127" s="16">
        <v>60000</v>
      </c>
      <c r="I127" s="19" t="s">
        <v>668</v>
      </c>
      <c r="J127" s="16" t="s">
        <v>778</v>
      </c>
    </row>
    <row r="128" spans="1:10" ht="44.25" customHeight="1">
      <c r="A128" s="16">
        <v>47</v>
      </c>
      <c r="B128" s="37" t="s">
        <v>802</v>
      </c>
      <c r="C128" s="19" t="s">
        <v>687</v>
      </c>
      <c r="D128" s="16" t="s">
        <v>672</v>
      </c>
      <c r="E128" s="17" t="s">
        <v>803</v>
      </c>
      <c r="F128" s="16" t="s">
        <v>674</v>
      </c>
      <c r="G128" s="16">
        <v>9200</v>
      </c>
      <c r="H128" s="16">
        <f>G128</f>
        <v>9200</v>
      </c>
      <c r="I128" s="19" t="s">
        <v>675</v>
      </c>
      <c r="J128" s="16" t="s">
        <v>804</v>
      </c>
    </row>
    <row r="129" spans="1:10" ht="37.5" customHeight="1">
      <c r="A129" s="16">
        <v>48</v>
      </c>
      <c r="B129" s="16" t="s">
        <v>1349</v>
      </c>
      <c r="C129" s="16" t="s">
        <v>687</v>
      </c>
      <c r="D129" s="37" t="s">
        <v>713</v>
      </c>
      <c r="E129" s="17" t="s">
        <v>1350</v>
      </c>
      <c r="F129" s="16" t="s">
        <v>1022</v>
      </c>
      <c r="G129" s="16">
        <v>169600</v>
      </c>
      <c r="H129" s="16">
        <f>G129</f>
        <v>169600</v>
      </c>
      <c r="I129" s="19" t="s">
        <v>907</v>
      </c>
      <c r="J129" s="16" t="s">
        <v>1351</v>
      </c>
    </row>
    <row r="130" spans="1:10" ht="41.25" customHeight="1">
      <c r="A130" s="16">
        <v>49</v>
      </c>
      <c r="B130" s="16" t="s">
        <v>1352</v>
      </c>
      <c r="C130" s="16" t="s">
        <v>687</v>
      </c>
      <c r="D130" s="37" t="s">
        <v>713</v>
      </c>
      <c r="E130" s="17" t="s">
        <v>1353</v>
      </c>
      <c r="F130" s="16" t="s">
        <v>1022</v>
      </c>
      <c r="G130" s="16">
        <v>30000</v>
      </c>
      <c r="H130" s="16">
        <v>30000</v>
      </c>
      <c r="I130" s="19" t="s">
        <v>907</v>
      </c>
      <c r="J130" s="16" t="s">
        <v>1354</v>
      </c>
    </row>
    <row r="131" spans="1:10" ht="49.5" customHeight="1">
      <c r="A131" s="16">
        <v>50</v>
      </c>
      <c r="B131" s="16" t="s">
        <v>1355</v>
      </c>
      <c r="C131" s="16" t="s">
        <v>687</v>
      </c>
      <c r="D131" s="16" t="s">
        <v>691</v>
      </c>
      <c r="E131" s="17" t="s">
        <v>1356</v>
      </c>
      <c r="F131" s="16" t="s">
        <v>693</v>
      </c>
      <c r="G131" s="16">
        <v>20000</v>
      </c>
      <c r="H131" s="16">
        <f>G131</f>
        <v>20000</v>
      </c>
      <c r="I131" s="16" t="s">
        <v>907</v>
      </c>
      <c r="J131" s="16" t="s">
        <v>1357</v>
      </c>
    </row>
    <row r="132" spans="1:10" ht="50.25" customHeight="1">
      <c r="A132" s="16">
        <v>51</v>
      </c>
      <c r="B132" s="16" t="s">
        <v>805</v>
      </c>
      <c r="C132" s="16" t="s">
        <v>664</v>
      </c>
      <c r="D132" s="16" t="s">
        <v>672</v>
      </c>
      <c r="E132" s="17" t="s">
        <v>806</v>
      </c>
      <c r="F132" s="16" t="s">
        <v>752</v>
      </c>
      <c r="G132" s="16">
        <v>100000</v>
      </c>
      <c r="H132" s="16">
        <f>G132</f>
        <v>100000</v>
      </c>
      <c r="I132" s="16" t="s">
        <v>685</v>
      </c>
      <c r="J132" s="16" t="s">
        <v>807</v>
      </c>
    </row>
    <row r="133" spans="1:10" ht="48.75" customHeight="1">
      <c r="A133" s="16">
        <v>52</v>
      </c>
      <c r="B133" s="19" t="s">
        <v>1081</v>
      </c>
      <c r="C133" s="19" t="s">
        <v>687</v>
      </c>
      <c r="D133" s="19" t="s">
        <v>713</v>
      </c>
      <c r="E133" s="18" t="s">
        <v>1082</v>
      </c>
      <c r="F133" s="19" t="s">
        <v>693</v>
      </c>
      <c r="G133" s="19">
        <f>500*177+500</f>
        <v>89000</v>
      </c>
      <c r="H133" s="19">
        <f>G133</f>
        <v>89000</v>
      </c>
      <c r="I133" s="19" t="s">
        <v>675</v>
      </c>
      <c r="J133" s="19" t="s">
        <v>1083</v>
      </c>
    </row>
    <row r="134" spans="1:10" s="61" customFormat="1" ht="72.75" customHeight="1">
      <c r="A134" s="16">
        <v>53</v>
      </c>
      <c r="B134" s="27" t="s">
        <v>1358</v>
      </c>
      <c r="C134" s="27" t="s">
        <v>1359</v>
      </c>
      <c r="D134" s="27" t="s">
        <v>713</v>
      </c>
      <c r="E134" s="26" t="s">
        <v>1360</v>
      </c>
      <c r="F134" s="27" t="s">
        <v>693</v>
      </c>
      <c r="G134" s="27">
        <v>41350</v>
      </c>
      <c r="H134" s="27">
        <v>41350</v>
      </c>
      <c r="I134" s="27" t="s">
        <v>907</v>
      </c>
      <c r="J134" s="27" t="s">
        <v>1361</v>
      </c>
    </row>
    <row r="135" spans="1:10" ht="51" customHeight="1">
      <c r="A135" s="16">
        <v>54</v>
      </c>
      <c r="B135" s="19" t="s">
        <v>1362</v>
      </c>
      <c r="C135" s="19"/>
      <c r="D135" s="19"/>
      <c r="E135" s="18" t="s">
        <v>1363</v>
      </c>
      <c r="F135" s="19" t="s">
        <v>693</v>
      </c>
      <c r="G135" s="19">
        <v>44000</v>
      </c>
      <c r="H135" s="19">
        <f>G135</f>
        <v>44000</v>
      </c>
      <c r="I135" s="19" t="s">
        <v>907</v>
      </c>
      <c r="J135" s="19" t="s">
        <v>1139</v>
      </c>
    </row>
    <row r="136" spans="1:10" ht="22.5" customHeight="1">
      <c r="A136" s="66" t="s">
        <v>1364</v>
      </c>
      <c r="B136" s="67"/>
      <c r="C136" s="12"/>
      <c r="D136" s="12"/>
      <c r="E136" s="49"/>
      <c r="F136" s="16"/>
      <c r="G136" s="12">
        <f>SUM(G137:G147)</f>
        <v>38241</v>
      </c>
      <c r="H136" s="12">
        <f>SUM(H137:H147)</f>
        <v>38091</v>
      </c>
      <c r="I136" s="16"/>
      <c r="J136" s="12"/>
    </row>
    <row r="137" spans="1:10" ht="39.75" customHeight="1">
      <c r="A137" s="16">
        <v>1</v>
      </c>
      <c r="B137" s="29" t="s">
        <v>355</v>
      </c>
      <c r="C137" s="29" t="s">
        <v>687</v>
      </c>
      <c r="D137" s="29" t="s">
        <v>672</v>
      </c>
      <c r="E137" s="28" t="s">
        <v>1085</v>
      </c>
      <c r="F137" s="29" t="s">
        <v>674</v>
      </c>
      <c r="G137" s="29">
        <v>1282</v>
      </c>
      <c r="H137" s="29">
        <v>1282</v>
      </c>
      <c r="I137" s="29" t="s">
        <v>907</v>
      </c>
      <c r="J137" s="29" t="s">
        <v>1086</v>
      </c>
    </row>
    <row r="138" spans="1:10" ht="44.25" customHeight="1">
      <c r="A138" s="16">
        <v>2</v>
      </c>
      <c r="B138" s="29" t="s">
        <v>1087</v>
      </c>
      <c r="C138" s="29" t="s">
        <v>687</v>
      </c>
      <c r="D138" s="29" t="s">
        <v>509</v>
      </c>
      <c r="E138" s="28" t="s">
        <v>1088</v>
      </c>
      <c r="F138" s="29" t="s">
        <v>674</v>
      </c>
      <c r="G138" s="29">
        <v>412</v>
      </c>
      <c r="H138" s="29">
        <v>412</v>
      </c>
      <c r="I138" s="29" t="s">
        <v>907</v>
      </c>
      <c r="J138" s="29" t="s">
        <v>1086</v>
      </c>
    </row>
    <row r="139" spans="1:10" ht="45" customHeight="1">
      <c r="A139" s="16">
        <v>3</v>
      </c>
      <c r="B139" s="29" t="s">
        <v>1365</v>
      </c>
      <c r="C139" s="29" t="s">
        <v>687</v>
      </c>
      <c r="D139" s="29" t="s">
        <v>691</v>
      </c>
      <c r="E139" s="28" t="s">
        <v>1366</v>
      </c>
      <c r="F139" s="29" t="s">
        <v>693</v>
      </c>
      <c r="G139" s="29">
        <v>3900</v>
      </c>
      <c r="H139" s="29">
        <v>3900</v>
      </c>
      <c r="I139" s="29" t="s">
        <v>907</v>
      </c>
      <c r="J139" s="29" t="s">
        <v>811</v>
      </c>
    </row>
    <row r="140" spans="1:10" ht="42.75" customHeight="1">
      <c r="A140" s="16">
        <v>4</v>
      </c>
      <c r="B140" s="29" t="s">
        <v>809</v>
      </c>
      <c r="C140" s="29" t="s">
        <v>687</v>
      </c>
      <c r="D140" s="29" t="s">
        <v>691</v>
      </c>
      <c r="E140" s="28" t="s">
        <v>810</v>
      </c>
      <c r="F140" s="29">
        <v>2016</v>
      </c>
      <c r="G140" s="29">
        <v>4815</v>
      </c>
      <c r="H140" s="29">
        <f>G140</f>
        <v>4815</v>
      </c>
      <c r="I140" s="29" t="s">
        <v>675</v>
      </c>
      <c r="J140" s="29" t="s">
        <v>811</v>
      </c>
    </row>
    <row r="141" spans="1:10" ht="51" customHeight="1">
      <c r="A141" s="16">
        <v>5</v>
      </c>
      <c r="B141" s="29" t="s">
        <v>812</v>
      </c>
      <c r="C141" s="29" t="s">
        <v>687</v>
      </c>
      <c r="D141" s="29" t="s">
        <v>672</v>
      </c>
      <c r="E141" s="28" t="s">
        <v>813</v>
      </c>
      <c r="F141" s="29" t="s">
        <v>718</v>
      </c>
      <c r="G141" s="29">
        <v>9600</v>
      </c>
      <c r="H141" s="29">
        <f>G141</f>
        <v>9600</v>
      </c>
      <c r="I141" s="29" t="s">
        <v>675</v>
      </c>
      <c r="J141" s="29" t="s">
        <v>811</v>
      </c>
    </row>
    <row r="142" spans="1:10" ht="49.5" customHeight="1">
      <c r="A142" s="16">
        <v>6</v>
      </c>
      <c r="B142" s="29" t="s">
        <v>1089</v>
      </c>
      <c r="C142" s="29" t="s">
        <v>687</v>
      </c>
      <c r="D142" s="29" t="s">
        <v>672</v>
      </c>
      <c r="E142" s="28" t="s">
        <v>1090</v>
      </c>
      <c r="F142" s="29" t="s">
        <v>718</v>
      </c>
      <c r="G142" s="29">
        <v>1195</v>
      </c>
      <c r="H142" s="29">
        <v>1195</v>
      </c>
      <c r="I142" s="29" t="s">
        <v>907</v>
      </c>
      <c r="J142" s="29" t="s">
        <v>1091</v>
      </c>
    </row>
    <row r="143" spans="1:10" ht="63" customHeight="1">
      <c r="A143" s="16">
        <v>7</v>
      </c>
      <c r="B143" s="29" t="s">
        <v>1367</v>
      </c>
      <c r="C143" s="29" t="s">
        <v>687</v>
      </c>
      <c r="D143" s="29" t="s">
        <v>1368</v>
      </c>
      <c r="E143" s="28" t="s">
        <v>1369</v>
      </c>
      <c r="F143" s="29" t="s">
        <v>693</v>
      </c>
      <c r="G143" s="29">
        <v>215</v>
      </c>
      <c r="H143" s="29">
        <v>215</v>
      </c>
      <c r="I143" s="29" t="s">
        <v>907</v>
      </c>
      <c r="J143" s="29" t="s">
        <v>864</v>
      </c>
    </row>
    <row r="144" spans="1:10" ht="62.25" customHeight="1">
      <c r="A144" s="16">
        <v>8</v>
      </c>
      <c r="B144" s="29" t="s">
        <v>1370</v>
      </c>
      <c r="C144" s="29" t="s">
        <v>687</v>
      </c>
      <c r="D144" s="29" t="s">
        <v>672</v>
      </c>
      <c r="E144" s="28" t="s">
        <v>1371</v>
      </c>
      <c r="F144" s="29" t="s">
        <v>693</v>
      </c>
      <c r="G144" s="29">
        <v>5402</v>
      </c>
      <c r="H144" s="29">
        <f>G144</f>
        <v>5402</v>
      </c>
      <c r="I144" s="29" t="s">
        <v>907</v>
      </c>
      <c r="J144" s="29" t="s">
        <v>864</v>
      </c>
    </row>
    <row r="145" spans="1:10" ht="108.75" customHeight="1">
      <c r="A145" s="16">
        <v>9</v>
      </c>
      <c r="B145" s="29" t="s">
        <v>1372</v>
      </c>
      <c r="C145" s="29" t="s">
        <v>687</v>
      </c>
      <c r="D145" s="29" t="s">
        <v>713</v>
      </c>
      <c r="E145" s="28" t="s">
        <v>1373</v>
      </c>
      <c r="F145" s="29" t="s">
        <v>693</v>
      </c>
      <c r="G145" s="29">
        <v>3420</v>
      </c>
      <c r="H145" s="29">
        <v>3270</v>
      </c>
      <c r="I145" s="29" t="s">
        <v>1374</v>
      </c>
      <c r="J145" s="16" t="s">
        <v>1375</v>
      </c>
    </row>
    <row r="146" spans="1:10" ht="99" customHeight="1">
      <c r="A146" s="16">
        <v>10</v>
      </c>
      <c r="B146" s="31" t="s">
        <v>1376</v>
      </c>
      <c r="C146" s="31" t="s">
        <v>687</v>
      </c>
      <c r="D146" s="31" t="s">
        <v>713</v>
      </c>
      <c r="E146" s="30" t="s">
        <v>1377</v>
      </c>
      <c r="F146" s="31" t="s">
        <v>693</v>
      </c>
      <c r="G146" s="31">
        <v>5000</v>
      </c>
      <c r="H146" s="31">
        <v>5000</v>
      </c>
      <c r="I146" s="31" t="s">
        <v>907</v>
      </c>
      <c r="J146" s="31" t="s">
        <v>1378</v>
      </c>
    </row>
    <row r="147" spans="1:10" ht="71.25" customHeight="1">
      <c r="A147" s="16">
        <v>11</v>
      </c>
      <c r="B147" s="29" t="s">
        <v>1379</v>
      </c>
      <c r="C147" s="16" t="s">
        <v>687</v>
      </c>
      <c r="D147" s="16" t="s">
        <v>672</v>
      </c>
      <c r="E147" s="28" t="s">
        <v>356</v>
      </c>
      <c r="F147" s="24" t="s">
        <v>693</v>
      </c>
      <c r="G147" s="29">
        <v>3000</v>
      </c>
      <c r="H147" s="29">
        <f>G147</f>
        <v>3000</v>
      </c>
      <c r="I147" s="16" t="s">
        <v>907</v>
      </c>
      <c r="J147" s="16" t="s">
        <v>1380</v>
      </c>
    </row>
    <row r="148" spans="1:10" ht="16.5" customHeight="1">
      <c r="A148" s="66" t="s">
        <v>1381</v>
      </c>
      <c r="B148" s="67"/>
      <c r="C148" s="12"/>
      <c r="D148" s="12"/>
      <c r="E148" s="17"/>
      <c r="F148" s="12"/>
      <c r="G148" s="12">
        <f>SUM(G149:G155)</f>
        <v>106800</v>
      </c>
      <c r="H148" s="12">
        <f>SUM(H149:H155)</f>
        <v>106800</v>
      </c>
      <c r="I148" s="32"/>
      <c r="J148" s="16"/>
    </row>
    <row r="149" spans="1:10" ht="29.25" customHeight="1">
      <c r="A149" s="16">
        <v>1</v>
      </c>
      <c r="B149" s="16" t="s">
        <v>357</v>
      </c>
      <c r="C149" s="16" t="s">
        <v>687</v>
      </c>
      <c r="D149" s="16" t="s">
        <v>713</v>
      </c>
      <c r="E149" s="17" t="s">
        <v>1093</v>
      </c>
      <c r="F149" s="16">
        <v>2017</v>
      </c>
      <c r="G149" s="16">
        <v>1400</v>
      </c>
      <c r="H149" s="16">
        <f>G149</f>
        <v>1400</v>
      </c>
      <c r="I149" s="19" t="s">
        <v>907</v>
      </c>
      <c r="J149" s="16" t="s">
        <v>1094</v>
      </c>
    </row>
    <row r="150" spans="1:10" ht="56.25" customHeight="1">
      <c r="A150" s="16">
        <v>2</v>
      </c>
      <c r="B150" s="16" t="s">
        <v>1382</v>
      </c>
      <c r="C150" s="16" t="s">
        <v>687</v>
      </c>
      <c r="D150" s="16" t="s">
        <v>713</v>
      </c>
      <c r="E150" s="17" t="s">
        <v>1383</v>
      </c>
      <c r="F150" s="24" t="s">
        <v>693</v>
      </c>
      <c r="G150" s="24">
        <v>1200</v>
      </c>
      <c r="H150" s="16">
        <v>1200</v>
      </c>
      <c r="I150" s="19" t="s">
        <v>907</v>
      </c>
      <c r="J150" s="16" t="s">
        <v>711</v>
      </c>
    </row>
    <row r="151" spans="1:10" ht="39" customHeight="1">
      <c r="A151" s="16">
        <v>3</v>
      </c>
      <c r="B151" s="16" t="s">
        <v>1384</v>
      </c>
      <c r="C151" s="16" t="s">
        <v>687</v>
      </c>
      <c r="D151" s="16" t="s">
        <v>713</v>
      </c>
      <c r="E151" s="17" t="s">
        <v>1385</v>
      </c>
      <c r="F151" s="24" t="s">
        <v>693</v>
      </c>
      <c r="G151" s="24">
        <v>2700</v>
      </c>
      <c r="H151" s="16">
        <v>2700</v>
      </c>
      <c r="I151" s="19" t="s">
        <v>907</v>
      </c>
      <c r="J151" s="16" t="s">
        <v>711</v>
      </c>
    </row>
    <row r="152" spans="1:10" ht="47.25" customHeight="1">
      <c r="A152" s="16">
        <v>4</v>
      </c>
      <c r="B152" s="16" t="s">
        <v>592</v>
      </c>
      <c r="C152" s="16" t="s">
        <v>687</v>
      </c>
      <c r="D152" s="16" t="s">
        <v>691</v>
      </c>
      <c r="E152" s="17" t="s">
        <v>816</v>
      </c>
      <c r="F152" s="16" t="s">
        <v>674</v>
      </c>
      <c r="G152" s="16">
        <v>21500</v>
      </c>
      <c r="H152" s="16">
        <v>21500</v>
      </c>
      <c r="I152" s="16" t="s">
        <v>675</v>
      </c>
      <c r="J152" s="84" t="s">
        <v>1388</v>
      </c>
    </row>
    <row r="153" spans="1:10" ht="35.25" customHeight="1">
      <c r="A153" s="16">
        <v>5</v>
      </c>
      <c r="B153" s="16" t="s">
        <v>0</v>
      </c>
      <c r="C153" s="16" t="s">
        <v>687</v>
      </c>
      <c r="D153" s="16" t="s">
        <v>713</v>
      </c>
      <c r="E153" s="17" t="s">
        <v>1</v>
      </c>
      <c r="F153" s="16" t="s">
        <v>693</v>
      </c>
      <c r="G153" s="16">
        <v>20000</v>
      </c>
      <c r="H153" s="16">
        <v>20000</v>
      </c>
      <c r="I153" s="16" t="s">
        <v>907</v>
      </c>
      <c r="J153" s="84" t="s">
        <v>1389</v>
      </c>
    </row>
    <row r="154" spans="1:10" ht="34.5" customHeight="1">
      <c r="A154" s="16">
        <v>6</v>
      </c>
      <c r="B154" s="16" t="s">
        <v>2</v>
      </c>
      <c r="C154" s="16" t="s">
        <v>687</v>
      </c>
      <c r="D154" s="16" t="s">
        <v>713</v>
      </c>
      <c r="E154" s="17" t="s">
        <v>1</v>
      </c>
      <c r="F154" s="16" t="s">
        <v>693</v>
      </c>
      <c r="G154" s="16">
        <v>30000</v>
      </c>
      <c r="H154" s="16">
        <v>30000</v>
      </c>
      <c r="I154" s="16" t="s">
        <v>907</v>
      </c>
      <c r="J154" s="84" t="s">
        <v>1390</v>
      </c>
    </row>
    <row r="155" spans="1:10" ht="51.75" customHeight="1">
      <c r="A155" s="16">
        <v>7</v>
      </c>
      <c r="B155" s="16" t="s">
        <v>3</v>
      </c>
      <c r="C155" s="16" t="s">
        <v>687</v>
      </c>
      <c r="D155" s="16" t="s">
        <v>713</v>
      </c>
      <c r="E155" s="17" t="s">
        <v>4</v>
      </c>
      <c r="F155" s="16" t="s">
        <v>693</v>
      </c>
      <c r="G155" s="16">
        <v>30000</v>
      </c>
      <c r="H155" s="16">
        <v>30000</v>
      </c>
      <c r="I155" s="16" t="s">
        <v>5</v>
      </c>
      <c r="J155" s="16" t="s">
        <v>6</v>
      </c>
    </row>
    <row r="156" spans="1:10" ht="16.5" customHeight="1">
      <c r="A156" s="66" t="s">
        <v>7</v>
      </c>
      <c r="B156" s="67"/>
      <c r="C156" s="66"/>
      <c r="D156" s="66"/>
      <c r="E156" s="17"/>
      <c r="F156" s="16"/>
      <c r="G156" s="12">
        <f>G157+G188+G230+G258</f>
        <v>4840257.62</v>
      </c>
      <c r="H156" s="12">
        <f>H157+H188+H230+H258</f>
        <v>4690557.62</v>
      </c>
      <c r="I156" s="16"/>
      <c r="J156" s="16"/>
    </row>
    <row r="157" spans="1:10" s="61" customFormat="1" ht="16.5" customHeight="1">
      <c r="A157" s="66" t="s">
        <v>8</v>
      </c>
      <c r="B157" s="67"/>
      <c r="C157" s="66"/>
      <c r="D157" s="66"/>
      <c r="E157" s="49"/>
      <c r="F157" s="12"/>
      <c r="G157" s="12">
        <f>SUM(G158:G187)</f>
        <v>1234300</v>
      </c>
      <c r="H157" s="12">
        <f>SUM(H158:H187)</f>
        <v>1227300</v>
      </c>
      <c r="I157" s="16"/>
      <c r="J157" s="12"/>
    </row>
    <row r="158" spans="1:10" ht="40.5" customHeight="1">
      <c r="A158" s="16">
        <v>1</v>
      </c>
      <c r="B158" s="16" t="s">
        <v>358</v>
      </c>
      <c r="C158" s="16" t="s">
        <v>687</v>
      </c>
      <c r="D158" s="16" t="s">
        <v>758</v>
      </c>
      <c r="E158" s="17" t="s">
        <v>1097</v>
      </c>
      <c r="F158" s="16">
        <v>2016</v>
      </c>
      <c r="G158" s="16">
        <v>75000</v>
      </c>
      <c r="H158" s="16">
        <v>75000</v>
      </c>
      <c r="I158" s="19" t="s">
        <v>675</v>
      </c>
      <c r="J158" s="16" t="s">
        <v>1098</v>
      </c>
    </row>
    <row r="159" spans="1:10" ht="52.5" customHeight="1">
      <c r="A159" s="16">
        <v>2</v>
      </c>
      <c r="B159" s="16" t="s">
        <v>9</v>
      </c>
      <c r="C159" s="16" t="s">
        <v>687</v>
      </c>
      <c r="D159" s="16" t="s">
        <v>10</v>
      </c>
      <c r="E159" s="17" t="s">
        <v>11</v>
      </c>
      <c r="F159" s="16" t="s">
        <v>992</v>
      </c>
      <c r="G159" s="16">
        <v>500000</v>
      </c>
      <c r="H159" s="16">
        <v>500000</v>
      </c>
      <c r="I159" s="19" t="s">
        <v>907</v>
      </c>
      <c r="J159" s="16" t="s">
        <v>12</v>
      </c>
    </row>
    <row r="160" spans="1:10" ht="40.5" customHeight="1">
      <c r="A160" s="16">
        <v>3</v>
      </c>
      <c r="B160" s="16" t="s">
        <v>13</v>
      </c>
      <c r="C160" s="16" t="s">
        <v>687</v>
      </c>
      <c r="D160" s="16" t="s">
        <v>1024</v>
      </c>
      <c r="E160" s="17" t="s">
        <v>14</v>
      </c>
      <c r="F160" s="16" t="s">
        <v>992</v>
      </c>
      <c r="G160" s="16">
        <v>30000</v>
      </c>
      <c r="H160" s="16">
        <v>28000</v>
      </c>
      <c r="I160" s="19" t="s">
        <v>907</v>
      </c>
      <c r="J160" s="19" t="s">
        <v>15</v>
      </c>
    </row>
    <row r="161" spans="1:10" ht="40.5" customHeight="1">
      <c r="A161" s="16">
        <v>4</v>
      </c>
      <c r="B161" s="16" t="s">
        <v>16</v>
      </c>
      <c r="C161" s="16" t="s">
        <v>664</v>
      </c>
      <c r="D161" s="16" t="s">
        <v>1024</v>
      </c>
      <c r="E161" s="17" t="s">
        <v>17</v>
      </c>
      <c r="F161" s="16" t="s">
        <v>693</v>
      </c>
      <c r="G161" s="16">
        <v>30000</v>
      </c>
      <c r="H161" s="16">
        <v>25000</v>
      </c>
      <c r="I161" s="19" t="s">
        <v>907</v>
      </c>
      <c r="J161" s="19" t="s">
        <v>15</v>
      </c>
    </row>
    <row r="162" spans="1:10" ht="38.25" customHeight="1">
      <c r="A162" s="16">
        <v>5</v>
      </c>
      <c r="B162" s="19" t="s">
        <v>18</v>
      </c>
      <c r="C162" s="16" t="s">
        <v>687</v>
      </c>
      <c r="D162" s="19" t="s">
        <v>1024</v>
      </c>
      <c r="E162" s="18" t="s">
        <v>19</v>
      </c>
      <c r="F162" s="19" t="s">
        <v>693</v>
      </c>
      <c r="G162" s="19">
        <v>81400</v>
      </c>
      <c r="H162" s="19">
        <f>G162</f>
        <v>81400</v>
      </c>
      <c r="I162" s="19" t="s">
        <v>907</v>
      </c>
      <c r="J162" s="19" t="s">
        <v>15</v>
      </c>
    </row>
    <row r="163" spans="1:10" ht="48.75" customHeight="1">
      <c r="A163" s="16">
        <v>6</v>
      </c>
      <c r="B163" s="16" t="s">
        <v>1099</v>
      </c>
      <c r="C163" s="16" t="s">
        <v>687</v>
      </c>
      <c r="D163" s="16" t="s">
        <v>691</v>
      </c>
      <c r="E163" s="17" t="s">
        <v>1100</v>
      </c>
      <c r="F163" s="16" t="s">
        <v>693</v>
      </c>
      <c r="G163" s="16">
        <v>20000</v>
      </c>
      <c r="H163" s="16">
        <v>20000</v>
      </c>
      <c r="I163" s="16" t="s">
        <v>668</v>
      </c>
      <c r="J163" s="16" t="s">
        <v>1101</v>
      </c>
    </row>
    <row r="164" spans="1:10" ht="56.25" customHeight="1">
      <c r="A164" s="16">
        <v>7</v>
      </c>
      <c r="B164" s="16" t="s">
        <v>824</v>
      </c>
      <c r="C164" s="16" t="s">
        <v>687</v>
      </c>
      <c r="D164" s="16" t="s">
        <v>672</v>
      </c>
      <c r="E164" s="17" t="s">
        <v>825</v>
      </c>
      <c r="F164" s="16">
        <v>2016</v>
      </c>
      <c r="G164" s="16">
        <v>6000</v>
      </c>
      <c r="H164" s="16">
        <f>G164</f>
        <v>6000</v>
      </c>
      <c r="I164" s="16" t="s">
        <v>675</v>
      </c>
      <c r="J164" s="16" t="s">
        <v>605</v>
      </c>
    </row>
    <row r="165" spans="1:10" ht="40.5" customHeight="1">
      <c r="A165" s="16">
        <v>8</v>
      </c>
      <c r="B165" s="16" t="s">
        <v>1102</v>
      </c>
      <c r="C165" s="16" t="s">
        <v>687</v>
      </c>
      <c r="D165" s="16" t="s">
        <v>1024</v>
      </c>
      <c r="E165" s="17" t="s">
        <v>1103</v>
      </c>
      <c r="F165" s="16" t="s">
        <v>693</v>
      </c>
      <c r="G165" s="16">
        <v>50000</v>
      </c>
      <c r="H165" s="16">
        <v>50000</v>
      </c>
      <c r="I165" s="16" t="s">
        <v>574</v>
      </c>
      <c r="J165" s="16" t="s">
        <v>1015</v>
      </c>
    </row>
    <row r="166" spans="1:10" ht="46.5" customHeight="1">
      <c r="A166" s="16">
        <v>9</v>
      </c>
      <c r="B166" s="16" t="s">
        <v>826</v>
      </c>
      <c r="C166" s="16" t="s">
        <v>827</v>
      </c>
      <c r="D166" s="16" t="s">
        <v>828</v>
      </c>
      <c r="E166" s="17" t="s">
        <v>829</v>
      </c>
      <c r="F166" s="16">
        <v>2016</v>
      </c>
      <c r="G166" s="16">
        <v>3000</v>
      </c>
      <c r="H166" s="16">
        <f>G166</f>
        <v>3000</v>
      </c>
      <c r="I166" s="16" t="s">
        <v>668</v>
      </c>
      <c r="J166" s="16" t="s">
        <v>575</v>
      </c>
    </row>
    <row r="167" spans="1:10" ht="46.5" customHeight="1">
      <c r="A167" s="16">
        <v>10</v>
      </c>
      <c r="B167" s="16" t="s">
        <v>510</v>
      </c>
      <c r="C167" s="16" t="s">
        <v>687</v>
      </c>
      <c r="D167" s="16" t="s">
        <v>20</v>
      </c>
      <c r="E167" s="17" t="s">
        <v>21</v>
      </c>
      <c r="F167" s="16" t="s">
        <v>693</v>
      </c>
      <c r="G167" s="16">
        <v>100000</v>
      </c>
      <c r="H167" s="16">
        <v>100000</v>
      </c>
      <c r="I167" s="16" t="s">
        <v>907</v>
      </c>
      <c r="J167" s="16" t="s">
        <v>22</v>
      </c>
    </row>
    <row r="168" spans="1:10" ht="62.25" customHeight="1">
      <c r="A168" s="16">
        <v>11</v>
      </c>
      <c r="B168" s="16" t="s">
        <v>1104</v>
      </c>
      <c r="C168" s="16" t="s">
        <v>664</v>
      </c>
      <c r="D168" s="16" t="s">
        <v>828</v>
      </c>
      <c r="E168" s="17" t="s">
        <v>1105</v>
      </c>
      <c r="F168" s="16" t="s">
        <v>693</v>
      </c>
      <c r="G168" s="16">
        <v>25000</v>
      </c>
      <c r="H168" s="16">
        <f>G168</f>
        <v>25000</v>
      </c>
      <c r="I168" s="16" t="s">
        <v>668</v>
      </c>
      <c r="J168" s="16" t="s">
        <v>1106</v>
      </c>
    </row>
    <row r="169" spans="1:10" ht="51" customHeight="1">
      <c r="A169" s="16">
        <v>12</v>
      </c>
      <c r="B169" s="16" t="s">
        <v>23</v>
      </c>
      <c r="C169" s="16" t="s">
        <v>687</v>
      </c>
      <c r="D169" s="16" t="s">
        <v>1108</v>
      </c>
      <c r="E169" s="17" t="s">
        <v>24</v>
      </c>
      <c r="F169" s="16" t="s">
        <v>693</v>
      </c>
      <c r="G169" s="16">
        <v>10000</v>
      </c>
      <c r="H169" s="16">
        <v>10000</v>
      </c>
      <c r="I169" s="16" t="s">
        <v>907</v>
      </c>
      <c r="J169" s="16" t="s">
        <v>1015</v>
      </c>
    </row>
    <row r="170" spans="1:10" ht="54.75" customHeight="1">
      <c r="A170" s="16">
        <v>13</v>
      </c>
      <c r="B170" s="16" t="s">
        <v>25</v>
      </c>
      <c r="C170" s="16" t="s">
        <v>687</v>
      </c>
      <c r="D170" s="16" t="s">
        <v>1108</v>
      </c>
      <c r="E170" s="17" t="s">
        <v>26</v>
      </c>
      <c r="F170" s="16" t="s">
        <v>693</v>
      </c>
      <c r="G170" s="16">
        <v>8000</v>
      </c>
      <c r="H170" s="16">
        <v>8000</v>
      </c>
      <c r="I170" s="16" t="s">
        <v>907</v>
      </c>
      <c r="J170" s="16" t="s">
        <v>1015</v>
      </c>
    </row>
    <row r="171" spans="1:10" ht="58.5" customHeight="1">
      <c r="A171" s="16">
        <v>14</v>
      </c>
      <c r="B171" s="16" t="s">
        <v>1107</v>
      </c>
      <c r="C171" s="16" t="s">
        <v>687</v>
      </c>
      <c r="D171" s="16" t="s">
        <v>1108</v>
      </c>
      <c r="E171" s="17" t="s">
        <v>1109</v>
      </c>
      <c r="F171" s="16" t="s">
        <v>992</v>
      </c>
      <c r="G171" s="16">
        <v>8000</v>
      </c>
      <c r="H171" s="16">
        <v>8000</v>
      </c>
      <c r="I171" s="16" t="s">
        <v>1014</v>
      </c>
      <c r="J171" s="16" t="s">
        <v>1015</v>
      </c>
    </row>
    <row r="172" spans="1:10" ht="39.75" customHeight="1">
      <c r="A172" s="16">
        <v>15</v>
      </c>
      <c r="B172" s="16" t="s">
        <v>27</v>
      </c>
      <c r="C172" s="16" t="s">
        <v>687</v>
      </c>
      <c r="D172" s="16" t="s">
        <v>758</v>
      </c>
      <c r="E172" s="17" t="s">
        <v>28</v>
      </c>
      <c r="F172" s="16" t="s">
        <v>693</v>
      </c>
      <c r="G172" s="16">
        <v>50000</v>
      </c>
      <c r="H172" s="16">
        <v>50000</v>
      </c>
      <c r="I172" s="16" t="s">
        <v>907</v>
      </c>
      <c r="J172" s="16" t="s">
        <v>29</v>
      </c>
    </row>
    <row r="173" spans="1:10" ht="47.25" customHeight="1">
      <c r="A173" s="16">
        <v>16</v>
      </c>
      <c r="B173" s="16" t="s">
        <v>511</v>
      </c>
      <c r="C173" s="16" t="s">
        <v>827</v>
      </c>
      <c r="D173" s="16" t="s">
        <v>758</v>
      </c>
      <c r="E173" s="17" t="s">
        <v>833</v>
      </c>
      <c r="F173" s="16" t="s">
        <v>732</v>
      </c>
      <c r="G173" s="16">
        <v>8000</v>
      </c>
      <c r="H173" s="16">
        <f>G173</f>
        <v>8000</v>
      </c>
      <c r="I173" s="16" t="s">
        <v>668</v>
      </c>
      <c r="J173" s="19" t="s">
        <v>571</v>
      </c>
    </row>
    <row r="174" spans="1:10" ht="39.75" customHeight="1">
      <c r="A174" s="16">
        <v>17</v>
      </c>
      <c r="B174" s="16" t="s">
        <v>512</v>
      </c>
      <c r="C174" s="16" t="s">
        <v>687</v>
      </c>
      <c r="D174" s="16" t="s">
        <v>835</v>
      </c>
      <c r="E174" s="17" t="s">
        <v>836</v>
      </c>
      <c r="F174" s="16">
        <v>2016</v>
      </c>
      <c r="G174" s="16">
        <v>5000</v>
      </c>
      <c r="H174" s="16">
        <f>G174</f>
        <v>5000</v>
      </c>
      <c r="I174" s="16" t="s">
        <v>675</v>
      </c>
      <c r="J174" s="19" t="s">
        <v>837</v>
      </c>
    </row>
    <row r="175" spans="1:10" ht="51.75" customHeight="1">
      <c r="A175" s="16">
        <v>18</v>
      </c>
      <c r="B175" s="16" t="s">
        <v>513</v>
      </c>
      <c r="C175" s="16" t="s">
        <v>687</v>
      </c>
      <c r="D175" s="16" t="s">
        <v>672</v>
      </c>
      <c r="E175" s="17" t="s">
        <v>839</v>
      </c>
      <c r="F175" s="16">
        <v>2016</v>
      </c>
      <c r="G175" s="16">
        <v>5000</v>
      </c>
      <c r="H175" s="16">
        <f>G175</f>
        <v>5000</v>
      </c>
      <c r="I175" s="16" t="s">
        <v>675</v>
      </c>
      <c r="J175" s="19" t="s">
        <v>593</v>
      </c>
    </row>
    <row r="176" spans="1:10" ht="48.75" customHeight="1">
      <c r="A176" s="16">
        <v>19</v>
      </c>
      <c r="B176" s="16" t="s">
        <v>30</v>
      </c>
      <c r="C176" s="16" t="s">
        <v>664</v>
      </c>
      <c r="D176" s="16" t="s">
        <v>758</v>
      </c>
      <c r="E176" s="17" t="s">
        <v>31</v>
      </c>
      <c r="F176" s="16" t="s">
        <v>693</v>
      </c>
      <c r="G176" s="16">
        <v>70000</v>
      </c>
      <c r="H176" s="16">
        <v>70000</v>
      </c>
      <c r="I176" s="16" t="s">
        <v>907</v>
      </c>
      <c r="J176" s="16" t="s">
        <v>1015</v>
      </c>
    </row>
    <row r="177" spans="1:10" ht="53.25" customHeight="1">
      <c r="A177" s="16">
        <v>20</v>
      </c>
      <c r="B177" s="16" t="s">
        <v>841</v>
      </c>
      <c r="C177" s="16" t="s">
        <v>664</v>
      </c>
      <c r="D177" s="16" t="s">
        <v>758</v>
      </c>
      <c r="E177" s="17" t="s">
        <v>842</v>
      </c>
      <c r="F177" s="16" t="s">
        <v>732</v>
      </c>
      <c r="G177" s="16">
        <v>20000</v>
      </c>
      <c r="H177" s="16">
        <f>G177</f>
        <v>20000</v>
      </c>
      <c r="I177" s="16" t="s">
        <v>668</v>
      </c>
      <c r="J177" s="16" t="s">
        <v>569</v>
      </c>
    </row>
    <row r="178" spans="1:10" ht="48.75" customHeight="1">
      <c r="A178" s="16">
        <v>21</v>
      </c>
      <c r="B178" s="16" t="s">
        <v>1110</v>
      </c>
      <c r="C178" s="16" t="s">
        <v>687</v>
      </c>
      <c r="D178" s="16" t="s">
        <v>758</v>
      </c>
      <c r="E178" s="17" t="s">
        <v>1111</v>
      </c>
      <c r="F178" s="16" t="s">
        <v>693</v>
      </c>
      <c r="G178" s="16">
        <v>20000</v>
      </c>
      <c r="H178" s="16">
        <v>20000</v>
      </c>
      <c r="I178" s="16" t="s">
        <v>563</v>
      </c>
      <c r="J178" s="16" t="s">
        <v>570</v>
      </c>
    </row>
    <row r="179" spans="1:10" ht="57" customHeight="1">
      <c r="A179" s="16">
        <v>22</v>
      </c>
      <c r="B179" s="16" t="s">
        <v>843</v>
      </c>
      <c r="C179" s="16" t="s">
        <v>664</v>
      </c>
      <c r="D179" s="16" t="s">
        <v>758</v>
      </c>
      <c r="E179" s="17" t="s">
        <v>844</v>
      </c>
      <c r="F179" s="16" t="s">
        <v>732</v>
      </c>
      <c r="G179" s="16">
        <v>20000</v>
      </c>
      <c r="H179" s="16">
        <v>20000</v>
      </c>
      <c r="I179" s="16" t="s">
        <v>594</v>
      </c>
      <c r="J179" s="16" t="s">
        <v>572</v>
      </c>
    </row>
    <row r="180" spans="1:10" ht="42" customHeight="1">
      <c r="A180" s="16">
        <v>23</v>
      </c>
      <c r="B180" s="19" t="s">
        <v>32</v>
      </c>
      <c r="C180" s="16" t="s">
        <v>687</v>
      </c>
      <c r="D180" s="16" t="s">
        <v>758</v>
      </c>
      <c r="E180" s="17" t="s">
        <v>33</v>
      </c>
      <c r="F180" s="16" t="s">
        <v>693</v>
      </c>
      <c r="G180" s="16">
        <v>20000</v>
      </c>
      <c r="H180" s="16">
        <v>20000</v>
      </c>
      <c r="I180" s="16" t="s">
        <v>907</v>
      </c>
      <c r="J180" s="19" t="s">
        <v>34</v>
      </c>
    </row>
    <row r="181" spans="1:10" ht="44.25" customHeight="1">
      <c r="A181" s="16">
        <v>24</v>
      </c>
      <c r="B181" s="16" t="s">
        <v>515</v>
      </c>
      <c r="C181" s="16" t="s">
        <v>687</v>
      </c>
      <c r="D181" s="16" t="s">
        <v>758</v>
      </c>
      <c r="E181" s="17" t="s">
        <v>1112</v>
      </c>
      <c r="F181" s="16" t="s">
        <v>986</v>
      </c>
      <c r="G181" s="16">
        <v>40000</v>
      </c>
      <c r="H181" s="16">
        <f>G181</f>
        <v>40000</v>
      </c>
      <c r="I181" s="19" t="s">
        <v>563</v>
      </c>
      <c r="J181" s="16" t="s">
        <v>1015</v>
      </c>
    </row>
    <row r="182" spans="1:10" ht="41.25" customHeight="1">
      <c r="A182" s="16">
        <v>25</v>
      </c>
      <c r="B182" s="16" t="s">
        <v>514</v>
      </c>
      <c r="C182" s="16" t="s">
        <v>664</v>
      </c>
      <c r="D182" s="16" t="s">
        <v>688</v>
      </c>
      <c r="E182" s="17" t="s">
        <v>359</v>
      </c>
      <c r="F182" s="16" t="s">
        <v>732</v>
      </c>
      <c r="G182" s="16">
        <v>6500</v>
      </c>
      <c r="H182" s="16">
        <f>G182</f>
        <v>6500</v>
      </c>
      <c r="I182" s="19" t="s">
        <v>668</v>
      </c>
      <c r="J182" s="16" t="s">
        <v>595</v>
      </c>
    </row>
    <row r="183" spans="1:10" ht="53.25" customHeight="1">
      <c r="A183" s="16">
        <v>26</v>
      </c>
      <c r="B183" s="16" t="s">
        <v>35</v>
      </c>
      <c r="C183" s="16" t="s">
        <v>687</v>
      </c>
      <c r="D183" s="16" t="s">
        <v>758</v>
      </c>
      <c r="E183" s="17" t="s">
        <v>36</v>
      </c>
      <c r="F183" s="16" t="s">
        <v>693</v>
      </c>
      <c r="G183" s="16">
        <v>10000</v>
      </c>
      <c r="H183" s="16">
        <v>10000</v>
      </c>
      <c r="I183" s="16" t="s">
        <v>907</v>
      </c>
      <c r="J183" s="16" t="s">
        <v>1015</v>
      </c>
    </row>
    <row r="184" spans="1:10" ht="46.5" customHeight="1">
      <c r="A184" s="16">
        <v>27</v>
      </c>
      <c r="B184" s="16" t="s">
        <v>516</v>
      </c>
      <c r="C184" s="16" t="s">
        <v>687</v>
      </c>
      <c r="D184" s="16" t="s">
        <v>1113</v>
      </c>
      <c r="E184" s="17" t="s">
        <v>1114</v>
      </c>
      <c r="F184" s="16" t="s">
        <v>693</v>
      </c>
      <c r="G184" s="16">
        <v>10000</v>
      </c>
      <c r="H184" s="16">
        <v>10000</v>
      </c>
      <c r="I184" s="16" t="s">
        <v>907</v>
      </c>
      <c r="J184" s="16" t="s">
        <v>1115</v>
      </c>
    </row>
    <row r="185" spans="1:10" ht="40.5" customHeight="1">
      <c r="A185" s="16">
        <v>28</v>
      </c>
      <c r="B185" s="16" t="s">
        <v>37</v>
      </c>
      <c r="C185" s="16" t="s">
        <v>687</v>
      </c>
      <c r="D185" s="19" t="s">
        <v>38</v>
      </c>
      <c r="E185" s="18" t="s">
        <v>39</v>
      </c>
      <c r="F185" s="19" t="s">
        <v>693</v>
      </c>
      <c r="G185" s="16">
        <v>400</v>
      </c>
      <c r="H185" s="16">
        <v>400</v>
      </c>
      <c r="I185" s="16" t="s">
        <v>907</v>
      </c>
      <c r="J185" s="16" t="s">
        <v>1015</v>
      </c>
    </row>
    <row r="186" spans="1:10" ht="32.25" customHeight="1">
      <c r="A186" s="16">
        <v>29</v>
      </c>
      <c r="B186" s="16" t="s">
        <v>1116</v>
      </c>
      <c r="C186" s="16" t="s">
        <v>827</v>
      </c>
      <c r="D186" s="16" t="s">
        <v>672</v>
      </c>
      <c r="E186" s="17" t="s">
        <v>1117</v>
      </c>
      <c r="F186" s="16">
        <v>2016</v>
      </c>
      <c r="G186" s="16">
        <v>1000</v>
      </c>
      <c r="H186" s="16">
        <v>1000</v>
      </c>
      <c r="I186" s="16" t="s">
        <v>907</v>
      </c>
      <c r="J186" s="16" t="s">
        <v>1118</v>
      </c>
    </row>
    <row r="187" spans="1:10" ht="45" customHeight="1">
      <c r="A187" s="16">
        <v>30</v>
      </c>
      <c r="B187" s="16" t="s">
        <v>1119</v>
      </c>
      <c r="C187" s="16" t="s">
        <v>827</v>
      </c>
      <c r="D187" s="16" t="s">
        <v>672</v>
      </c>
      <c r="E187" s="17" t="s">
        <v>1120</v>
      </c>
      <c r="F187" s="16">
        <v>2017</v>
      </c>
      <c r="G187" s="16">
        <v>2000</v>
      </c>
      <c r="H187" s="16">
        <v>2000</v>
      </c>
      <c r="I187" s="16" t="s">
        <v>907</v>
      </c>
      <c r="J187" s="16" t="s">
        <v>1121</v>
      </c>
    </row>
    <row r="188" spans="1:10" ht="28.5" customHeight="1">
      <c r="A188" s="66" t="s">
        <v>40</v>
      </c>
      <c r="B188" s="67"/>
      <c r="C188" s="66"/>
      <c r="D188" s="66"/>
      <c r="E188" s="49"/>
      <c r="F188" s="12"/>
      <c r="G188" s="12">
        <f>SUM(G189:G229)</f>
        <v>1680657.62</v>
      </c>
      <c r="H188" s="12">
        <f>SUM(H189:H229)</f>
        <v>1582657.62</v>
      </c>
      <c r="I188" s="16"/>
      <c r="J188" s="12"/>
    </row>
    <row r="189" spans="1:10" s="61" customFormat="1" ht="42" customHeight="1">
      <c r="A189" s="16">
        <v>1</v>
      </c>
      <c r="B189" s="16" t="s">
        <v>849</v>
      </c>
      <c r="C189" s="16" t="s">
        <v>664</v>
      </c>
      <c r="D189" s="16" t="s">
        <v>835</v>
      </c>
      <c r="E189" s="17" t="s">
        <v>850</v>
      </c>
      <c r="F189" s="16" t="s">
        <v>851</v>
      </c>
      <c r="G189" s="16">
        <v>18000</v>
      </c>
      <c r="H189" s="16">
        <v>10000</v>
      </c>
      <c r="I189" s="19" t="s">
        <v>675</v>
      </c>
      <c r="J189" s="16" t="s">
        <v>360</v>
      </c>
    </row>
    <row r="190" spans="1:10" ht="56.25" customHeight="1">
      <c r="A190" s="16">
        <v>2</v>
      </c>
      <c r="B190" s="16" t="s">
        <v>853</v>
      </c>
      <c r="C190" s="16" t="s">
        <v>664</v>
      </c>
      <c r="D190" s="16" t="s">
        <v>539</v>
      </c>
      <c r="E190" s="17" t="s">
        <v>41</v>
      </c>
      <c r="F190" s="16" t="s">
        <v>796</v>
      </c>
      <c r="G190" s="16">
        <v>12000</v>
      </c>
      <c r="H190" s="16">
        <f>G190</f>
        <v>12000</v>
      </c>
      <c r="I190" s="16" t="s">
        <v>668</v>
      </c>
      <c r="J190" s="16" t="s">
        <v>361</v>
      </c>
    </row>
    <row r="191" spans="1:10" ht="44.25" customHeight="1">
      <c r="A191" s="16">
        <v>3</v>
      </c>
      <c r="B191" s="16" t="s">
        <v>42</v>
      </c>
      <c r="C191" s="16" t="s">
        <v>687</v>
      </c>
      <c r="D191" s="16" t="s">
        <v>43</v>
      </c>
      <c r="E191" s="17" t="s">
        <v>44</v>
      </c>
      <c r="F191" s="16" t="s">
        <v>45</v>
      </c>
      <c r="G191" s="16">
        <v>12000</v>
      </c>
      <c r="H191" s="16">
        <f>G191</f>
        <v>12000</v>
      </c>
      <c r="I191" s="16" t="s">
        <v>675</v>
      </c>
      <c r="J191" s="16" t="s">
        <v>46</v>
      </c>
    </row>
    <row r="192" spans="1:10" ht="48.75" customHeight="1">
      <c r="A192" s="16">
        <v>4</v>
      </c>
      <c r="B192" s="16" t="s">
        <v>857</v>
      </c>
      <c r="C192" s="16" t="s">
        <v>664</v>
      </c>
      <c r="D192" s="16" t="s">
        <v>713</v>
      </c>
      <c r="E192" s="17" t="s">
        <v>858</v>
      </c>
      <c r="F192" s="16" t="s">
        <v>796</v>
      </c>
      <c r="G192" s="16">
        <v>20000</v>
      </c>
      <c r="H192" s="16">
        <v>20000</v>
      </c>
      <c r="I192" s="16" t="s">
        <v>668</v>
      </c>
      <c r="J192" s="16" t="s">
        <v>859</v>
      </c>
    </row>
    <row r="193" spans="1:10" ht="54" customHeight="1">
      <c r="A193" s="16">
        <v>5</v>
      </c>
      <c r="B193" s="16" t="s">
        <v>860</v>
      </c>
      <c r="C193" s="16" t="s">
        <v>664</v>
      </c>
      <c r="D193" s="16" t="s">
        <v>708</v>
      </c>
      <c r="E193" s="17" t="s">
        <v>861</v>
      </c>
      <c r="F193" s="16" t="s">
        <v>752</v>
      </c>
      <c r="G193" s="16">
        <v>6000</v>
      </c>
      <c r="H193" s="16">
        <f>G193</f>
        <v>6000</v>
      </c>
      <c r="I193" s="16" t="s">
        <v>675</v>
      </c>
      <c r="J193" s="16" t="s">
        <v>362</v>
      </c>
    </row>
    <row r="194" spans="1:10" ht="54" customHeight="1">
      <c r="A194" s="16">
        <v>6</v>
      </c>
      <c r="B194" s="16" t="s">
        <v>47</v>
      </c>
      <c r="C194" s="16" t="s">
        <v>664</v>
      </c>
      <c r="D194" s="16" t="s">
        <v>691</v>
      </c>
      <c r="E194" s="17" t="s">
        <v>1123</v>
      </c>
      <c r="F194" s="16" t="s">
        <v>693</v>
      </c>
      <c r="G194" s="19">
        <f>200000+11000</f>
        <v>211000</v>
      </c>
      <c r="H194" s="19">
        <f>G194</f>
        <v>211000</v>
      </c>
      <c r="I194" s="16" t="s">
        <v>675</v>
      </c>
      <c r="J194" s="19" t="s">
        <v>1124</v>
      </c>
    </row>
    <row r="195" spans="1:10" ht="48" customHeight="1">
      <c r="A195" s="16">
        <v>7</v>
      </c>
      <c r="B195" s="16" t="s">
        <v>517</v>
      </c>
      <c r="C195" s="16" t="s">
        <v>687</v>
      </c>
      <c r="D195" s="16" t="s">
        <v>713</v>
      </c>
      <c r="E195" s="17" t="s">
        <v>48</v>
      </c>
      <c r="F195" s="16" t="s">
        <v>693</v>
      </c>
      <c r="G195" s="16">
        <v>12000</v>
      </c>
      <c r="H195" s="16">
        <v>12000</v>
      </c>
      <c r="I195" s="16" t="s">
        <v>49</v>
      </c>
      <c r="J195" s="16" t="s">
        <v>46</v>
      </c>
    </row>
    <row r="196" spans="1:10" ht="60" customHeight="1">
      <c r="A196" s="16">
        <v>8</v>
      </c>
      <c r="B196" s="16" t="s">
        <v>518</v>
      </c>
      <c r="C196" s="16" t="s">
        <v>664</v>
      </c>
      <c r="D196" s="16" t="s">
        <v>713</v>
      </c>
      <c r="E196" s="17" t="s">
        <v>50</v>
      </c>
      <c r="F196" s="16" t="s">
        <v>693</v>
      </c>
      <c r="G196" s="16">
        <v>50000</v>
      </c>
      <c r="H196" s="16">
        <v>50000</v>
      </c>
      <c r="I196" s="16" t="s">
        <v>668</v>
      </c>
      <c r="J196" s="16" t="s">
        <v>46</v>
      </c>
    </row>
    <row r="197" spans="1:10" ht="46.5" customHeight="1">
      <c r="A197" s="16">
        <v>9</v>
      </c>
      <c r="B197" s="16" t="s">
        <v>519</v>
      </c>
      <c r="C197" s="16" t="s">
        <v>51</v>
      </c>
      <c r="D197" s="16" t="s">
        <v>713</v>
      </c>
      <c r="E197" s="17" t="s">
        <v>52</v>
      </c>
      <c r="F197" s="16" t="s">
        <v>693</v>
      </c>
      <c r="G197" s="16">
        <v>100000</v>
      </c>
      <c r="H197" s="16">
        <v>50000</v>
      </c>
      <c r="I197" s="16" t="s">
        <v>668</v>
      </c>
      <c r="J197" s="16" t="s">
        <v>46</v>
      </c>
    </row>
    <row r="198" spans="1:10" ht="48" customHeight="1">
      <c r="A198" s="16">
        <v>10</v>
      </c>
      <c r="B198" s="16" t="s">
        <v>520</v>
      </c>
      <c r="C198" s="16" t="s">
        <v>687</v>
      </c>
      <c r="D198" s="16" t="s">
        <v>713</v>
      </c>
      <c r="E198" s="17" t="s">
        <v>53</v>
      </c>
      <c r="F198" s="16" t="s">
        <v>693</v>
      </c>
      <c r="G198" s="16">
        <v>3000</v>
      </c>
      <c r="H198" s="16">
        <v>3000</v>
      </c>
      <c r="I198" s="16" t="s">
        <v>54</v>
      </c>
      <c r="J198" s="16" t="s">
        <v>46</v>
      </c>
    </row>
    <row r="199" spans="1:10" ht="56.1" customHeight="1">
      <c r="A199" s="16">
        <v>11</v>
      </c>
      <c r="B199" s="16" t="s">
        <v>55</v>
      </c>
      <c r="C199" s="16" t="s">
        <v>664</v>
      </c>
      <c r="D199" s="16" t="s">
        <v>713</v>
      </c>
      <c r="E199" s="18" t="s">
        <v>56</v>
      </c>
      <c r="F199" s="16" t="s">
        <v>693</v>
      </c>
      <c r="G199" s="16">
        <v>81000</v>
      </c>
      <c r="H199" s="16">
        <v>41000</v>
      </c>
      <c r="I199" s="16" t="s">
        <v>668</v>
      </c>
      <c r="J199" s="19" t="s">
        <v>57</v>
      </c>
    </row>
    <row r="200" spans="1:10" ht="45" customHeight="1">
      <c r="A200" s="16">
        <v>12</v>
      </c>
      <c r="B200" s="16" t="s">
        <v>58</v>
      </c>
      <c r="C200" s="16" t="s">
        <v>687</v>
      </c>
      <c r="D200" s="16" t="s">
        <v>713</v>
      </c>
      <c r="E200" s="17" t="s">
        <v>59</v>
      </c>
      <c r="F200" s="16" t="s">
        <v>693</v>
      </c>
      <c r="G200" s="16">
        <v>600</v>
      </c>
      <c r="H200" s="16">
        <v>600</v>
      </c>
      <c r="I200" s="16" t="s">
        <v>907</v>
      </c>
      <c r="J200" s="19" t="s">
        <v>60</v>
      </c>
    </row>
    <row r="201" spans="1:10" ht="45.75" customHeight="1">
      <c r="A201" s="16">
        <v>13</v>
      </c>
      <c r="B201" s="19" t="s">
        <v>1125</v>
      </c>
      <c r="C201" s="19" t="s">
        <v>664</v>
      </c>
      <c r="D201" s="19" t="s">
        <v>691</v>
      </c>
      <c r="E201" s="18" t="s">
        <v>1126</v>
      </c>
      <c r="F201" s="19" t="s">
        <v>693</v>
      </c>
      <c r="G201" s="19">
        <f>100000+6000</f>
        <v>106000</v>
      </c>
      <c r="H201" s="19">
        <f>G201</f>
        <v>106000</v>
      </c>
      <c r="I201" s="19" t="s">
        <v>719</v>
      </c>
      <c r="J201" s="19" t="s">
        <v>1127</v>
      </c>
    </row>
    <row r="202" spans="1:10" ht="45.75" customHeight="1">
      <c r="A202" s="16">
        <v>14</v>
      </c>
      <c r="B202" s="19" t="s">
        <v>1128</v>
      </c>
      <c r="C202" s="19" t="s">
        <v>664</v>
      </c>
      <c r="D202" s="19" t="s">
        <v>691</v>
      </c>
      <c r="E202" s="18" t="s">
        <v>1129</v>
      </c>
      <c r="F202" s="19" t="s">
        <v>693</v>
      </c>
      <c r="G202" s="19">
        <f>60000+10000</f>
        <v>70000</v>
      </c>
      <c r="H202" s="19">
        <f>G202</f>
        <v>70000</v>
      </c>
      <c r="I202" s="16" t="s">
        <v>675</v>
      </c>
      <c r="J202" s="19" t="s">
        <v>1130</v>
      </c>
    </row>
    <row r="203" spans="1:10" ht="36.75" customHeight="1">
      <c r="A203" s="16">
        <v>15</v>
      </c>
      <c r="B203" s="19" t="s">
        <v>1131</v>
      </c>
      <c r="C203" s="19" t="s">
        <v>664</v>
      </c>
      <c r="D203" s="19" t="s">
        <v>713</v>
      </c>
      <c r="E203" s="18" t="s">
        <v>1132</v>
      </c>
      <c r="F203" s="19" t="s">
        <v>693</v>
      </c>
      <c r="G203" s="19">
        <v>50000</v>
      </c>
      <c r="H203" s="19">
        <f>G203</f>
        <v>50000</v>
      </c>
      <c r="I203" s="16" t="s">
        <v>675</v>
      </c>
      <c r="J203" s="19" t="s">
        <v>864</v>
      </c>
    </row>
    <row r="204" spans="1:10" ht="48" customHeight="1">
      <c r="A204" s="16">
        <v>16</v>
      </c>
      <c r="B204" s="16" t="s">
        <v>61</v>
      </c>
      <c r="C204" s="16" t="s">
        <v>62</v>
      </c>
      <c r="D204" s="19" t="s">
        <v>713</v>
      </c>
      <c r="E204" s="17" t="s">
        <v>363</v>
      </c>
      <c r="F204" s="16" t="s">
        <v>693</v>
      </c>
      <c r="G204" s="16">
        <f>45000+8500</f>
        <v>53500</v>
      </c>
      <c r="H204" s="16">
        <f>G204</f>
        <v>53500</v>
      </c>
      <c r="I204" s="16" t="s">
        <v>675</v>
      </c>
      <c r="J204" s="16" t="s">
        <v>63</v>
      </c>
    </row>
    <row r="205" spans="1:10" ht="36.75" customHeight="1">
      <c r="A205" s="16">
        <v>17</v>
      </c>
      <c r="B205" s="19" t="s">
        <v>64</v>
      </c>
      <c r="C205" s="19" t="s">
        <v>664</v>
      </c>
      <c r="D205" s="19" t="s">
        <v>713</v>
      </c>
      <c r="E205" s="18" t="s">
        <v>65</v>
      </c>
      <c r="F205" s="19" t="s">
        <v>693</v>
      </c>
      <c r="G205" s="19">
        <v>50000</v>
      </c>
      <c r="H205" s="19">
        <f>G205</f>
        <v>50000</v>
      </c>
      <c r="I205" s="19" t="s">
        <v>907</v>
      </c>
      <c r="J205" s="19" t="s">
        <v>864</v>
      </c>
    </row>
    <row r="206" spans="1:10" ht="42.75" customHeight="1">
      <c r="A206" s="16">
        <v>18</v>
      </c>
      <c r="B206" s="19" t="s">
        <v>66</v>
      </c>
      <c r="C206" s="19" t="s">
        <v>687</v>
      </c>
      <c r="D206" s="19" t="s">
        <v>713</v>
      </c>
      <c r="E206" s="18" t="s">
        <v>67</v>
      </c>
      <c r="F206" s="19" t="s">
        <v>693</v>
      </c>
      <c r="G206" s="19">
        <v>100000</v>
      </c>
      <c r="H206" s="19">
        <v>100000</v>
      </c>
      <c r="I206" s="19" t="s">
        <v>907</v>
      </c>
      <c r="J206" s="19" t="s">
        <v>864</v>
      </c>
    </row>
    <row r="207" spans="1:10" ht="42.75" customHeight="1">
      <c r="A207" s="16">
        <v>19</v>
      </c>
      <c r="B207" s="19" t="s">
        <v>68</v>
      </c>
      <c r="C207" s="19" t="s">
        <v>687</v>
      </c>
      <c r="D207" s="19" t="s">
        <v>713</v>
      </c>
      <c r="E207" s="18" t="s">
        <v>69</v>
      </c>
      <c r="F207" s="19" t="s">
        <v>693</v>
      </c>
      <c r="G207" s="19">
        <f>50000+12000</f>
        <v>62000</v>
      </c>
      <c r="H207" s="19">
        <f>G207</f>
        <v>62000</v>
      </c>
      <c r="I207" s="19" t="s">
        <v>907</v>
      </c>
      <c r="J207" s="19" t="s">
        <v>1127</v>
      </c>
    </row>
    <row r="208" spans="1:10" ht="57.75" customHeight="1">
      <c r="A208" s="16">
        <v>20</v>
      </c>
      <c r="B208" s="16" t="s">
        <v>869</v>
      </c>
      <c r="C208" s="16" t="s">
        <v>664</v>
      </c>
      <c r="D208" s="19" t="s">
        <v>691</v>
      </c>
      <c r="E208" s="17" t="s">
        <v>1133</v>
      </c>
      <c r="F208" s="16" t="s">
        <v>693</v>
      </c>
      <c r="G208" s="16">
        <f>104000+27000</f>
        <v>131000</v>
      </c>
      <c r="H208" s="16">
        <f>G208</f>
        <v>131000</v>
      </c>
      <c r="I208" s="16" t="s">
        <v>675</v>
      </c>
      <c r="J208" s="16" t="s">
        <v>1134</v>
      </c>
    </row>
    <row r="209" spans="1:10" ht="44.25" customHeight="1">
      <c r="A209" s="16">
        <v>21</v>
      </c>
      <c r="B209" s="31" t="s">
        <v>1135</v>
      </c>
      <c r="C209" s="31" t="s">
        <v>687</v>
      </c>
      <c r="D209" s="31" t="s">
        <v>691</v>
      </c>
      <c r="E209" s="30" t="s">
        <v>1136</v>
      </c>
      <c r="F209" s="31" t="s">
        <v>693</v>
      </c>
      <c r="G209" s="31">
        <v>40000</v>
      </c>
      <c r="H209" s="31">
        <v>40000</v>
      </c>
      <c r="I209" s="31" t="s">
        <v>719</v>
      </c>
      <c r="J209" s="31" t="s">
        <v>877</v>
      </c>
    </row>
    <row r="210" spans="1:10" ht="42.75" customHeight="1">
      <c r="A210" s="16">
        <v>22</v>
      </c>
      <c r="B210" s="31" t="s">
        <v>871</v>
      </c>
      <c r="C210" s="31" t="s">
        <v>687</v>
      </c>
      <c r="D210" s="31" t="s">
        <v>872</v>
      </c>
      <c r="E210" s="30" t="s">
        <v>873</v>
      </c>
      <c r="F210" s="31" t="s">
        <v>693</v>
      </c>
      <c r="G210" s="31">
        <v>16000</v>
      </c>
      <c r="H210" s="31">
        <v>16000</v>
      </c>
      <c r="I210" s="16" t="s">
        <v>675</v>
      </c>
      <c r="J210" s="31" t="s">
        <v>874</v>
      </c>
    </row>
    <row r="211" spans="1:10" ht="48" customHeight="1">
      <c r="A211" s="16">
        <v>23</v>
      </c>
      <c r="B211" s="31" t="s">
        <v>364</v>
      </c>
      <c r="C211" s="31" t="s">
        <v>687</v>
      </c>
      <c r="D211" s="31" t="s">
        <v>691</v>
      </c>
      <c r="E211" s="30" t="s">
        <v>1138</v>
      </c>
      <c r="F211" s="31" t="s">
        <v>693</v>
      </c>
      <c r="G211" s="31">
        <f>78000+6000</f>
        <v>84000</v>
      </c>
      <c r="H211" s="31">
        <f>G211</f>
        <v>84000</v>
      </c>
      <c r="I211" s="16" t="s">
        <v>675</v>
      </c>
      <c r="J211" s="31" t="s">
        <v>1139</v>
      </c>
    </row>
    <row r="212" spans="1:10" ht="71.25" customHeight="1">
      <c r="A212" s="16">
        <v>24</v>
      </c>
      <c r="B212" s="31" t="s">
        <v>365</v>
      </c>
      <c r="C212" s="31" t="s">
        <v>687</v>
      </c>
      <c r="D212" s="31" t="s">
        <v>367</v>
      </c>
      <c r="E212" s="30" t="s">
        <v>70</v>
      </c>
      <c r="F212" s="31" t="s">
        <v>693</v>
      </c>
      <c r="G212" s="31">
        <v>38000</v>
      </c>
      <c r="H212" s="31">
        <v>38000</v>
      </c>
      <c r="I212" s="16" t="s">
        <v>675</v>
      </c>
      <c r="J212" s="31" t="s">
        <v>877</v>
      </c>
    </row>
    <row r="213" spans="1:10" ht="44.25" customHeight="1">
      <c r="A213" s="16">
        <v>25</v>
      </c>
      <c r="B213" s="31" t="s">
        <v>1140</v>
      </c>
      <c r="C213" s="31" t="s">
        <v>687</v>
      </c>
      <c r="D213" s="31" t="s">
        <v>713</v>
      </c>
      <c r="E213" s="30" t="s">
        <v>1141</v>
      </c>
      <c r="F213" s="31" t="s">
        <v>693</v>
      </c>
      <c r="G213" s="31">
        <f>48000+6000</f>
        <v>54000</v>
      </c>
      <c r="H213" s="31">
        <f>G213</f>
        <v>54000</v>
      </c>
      <c r="I213" s="16" t="s">
        <v>675</v>
      </c>
      <c r="J213" s="31" t="s">
        <v>1139</v>
      </c>
    </row>
    <row r="214" spans="1:10" ht="58.5" customHeight="1">
      <c r="A214" s="16">
        <v>26</v>
      </c>
      <c r="B214" s="31" t="s">
        <v>366</v>
      </c>
      <c r="C214" s="31" t="s">
        <v>664</v>
      </c>
      <c r="D214" s="31" t="s">
        <v>71</v>
      </c>
      <c r="E214" s="30" t="s">
        <v>72</v>
      </c>
      <c r="F214" s="31" t="s">
        <v>693</v>
      </c>
      <c r="G214" s="31">
        <v>9000</v>
      </c>
      <c r="H214" s="31">
        <v>9000</v>
      </c>
      <c r="I214" s="31" t="s">
        <v>907</v>
      </c>
      <c r="J214" s="31" t="s">
        <v>1139</v>
      </c>
    </row>
    <row r="215" spans="1:10" ht="89.25" customHeight="1">
      <c r="A215" s="16">
        <v>27</v>
      </c>
      <c r="B215" s="31" t="s">
        <v>369</v>
      </c>
      <c r="C215" s="31" t="s">
        <v>687</v>
      </c>
      <c r="D215" s="31" t="s">
        <v>713</v>
      </c>
      <c r="E215" s="30" t="s">
        <v>73</v>
      </c>
      <c r="F215" s="31" t="s">
        <v>693</v>
      </c>
      <c r="G215" s="31">
        <v>2250</v>
      </c>
      <c r="H215" s="31">
        <v>2250</v>
      </c>
      <c r="I215" s="31" t="s">
        <v>907</v>
      </c>
      <c r="J215" s="31" t="s">
        <v>877</v>
      </c>
    </row>
    <row r="216" spans="1:10" ht="63" customHeight="1">
      <c r="A216" s="16">
        <v>28</v>
      </c>
      <c r="B216" s="31" t="s">
        <v>368</v>
      </c>
      <c r="C216" s="31" t="s">
        <v>687</v>
      </c>
      <c r="D216" s="31" t="s">
        <v>74</v>
      </c>
      <c r="E216" s="30" t="s">
        <v>75</v>
      </c>
      <c r="F216" s="31" t="s">
        <v>693</v>
      </c>
      <c r="G216" s="31">
        <v>5000</v>
      </c>
      <c r="H216" s="31">
        <v>5000</v>
      </c>
      <c r="I216" s="31" t="s">
        <v>907</v>
      </c>
      <c r="J216" s="31" t="s">
        <v>877</v>
      </c>
    </row>
    <row r="217" spans="1:10" ht="56.25" customHeight="1">
      <c r="A217" s="16">
        <v>29</v>
      </c>
      <c r="B217" s="31" t="s">
        <v>76</v>
      </c>
      <c r="C217" s="31" t="s">
        <v>664</v>
      </c>
      <c r="D217" s="31" t="s">
        <v>713</v>
      </c>
      <c r="E217" s="30" t="s">
        <v>77</v>
      </c>
      <c r="F217" s="31" t="s">
        <v>693</v>
      </c>
      <c r="G217" s="31">
        <v>11000</v>
      </c>
      <c r="H217" s="31">
        <v>11000</v>
      </c>
      <c r="I217" s="31" t="s">
        <v>907</v>
      </c>
      <c r="J217" s="31" t="s">
        <v>877</v>
      </c>
    </row>
    <row r="218" spans="1:10" ht="74.25" customHeight="1">
      <c r="A218" s="16">
        <v>30</v>
      </c>
      <c r="B218" s="31" t="s">
        <v>78</v>
      </c>
      <c r="C218" s="31" t="s">
        <v>687</v>
      </c>
      <c r="D218" s="31" t="s">
        <v>713</v>
      </c>
      <c r="E218" s="30" t="s">
        <v>79</v>
      </c>
      <c r="F218" s="31" t="s">
        <v>693</v>
      </c>
      <c r="G218" s="31">
        <v>96400</v>
      </c>
      <c r="H218" s="31">
        <v>96400</v>
      </c>
      <c r="I218" s="31" t="s">
        <v>907</v>
      </c>
      <c r="J218" s="31" t="s">
        <v>877</v>
      </c>
    </row>
    <row r="219" spans="1:10" ht="58.5" customHeight="1">
      <c r="A219" s="16">
        <v>31</v>
      </c>
      <c r="B219" s="31" t="s">
        <v>80</v>
      </c>
      <c r="C219" s="31" t="s">
        <v>687</v>
      </c>
      <c r="D219" s="31" t="s">
        <v>713</v>
      </c>
      <c r="E219" s="30" t="s">
        <v>81</v>
      </c>
      <c r="F219" s="31" t="s">
        <v>693</v>
      </c>
      <c r="G219" s="31">
        <v>30500</v>
      </c>
      <c r="H219" s="31">
        <v>30500</v>
      </c>
      <c r="I219" s="31" t="s">
        <v>907</v>
      </c>
      <c r="J219" s="31" t="s">
        <v>877</v>
      </c>
    </row>
    <row r="220" spans="1:10" ht="238.5" customHeight="1">
      <c r="A220" s="16">
        <v>32</v>
      </c>
      <c r="B220" s="31" t="s">
        <v>82</v>
      </c>
      <c r="C220" s="31" t="s">
        <v>664</v>
      </c>
      <c r="D220" s="31" t="s">
        <v>713</v>
      </c>
      <c r="E220" s="30" t="s">
        <v>83</v>
      </c>
      <c r="F220" s="31" t="s">
        <v>693</v>
      </c>
      <c r="G220" s="31">
        <v>3000</v>
      </c>
      <c r="H220" s="31">
        <v>3000</v>
      </c>
      <c r="I220" s="31" t="s">
        <v>907</v>
      </c>
      <c r="J220" s="31" t="s">
        <v>877</v>
      </c>
    </row>
    <row r="221" spans="1:10" ht="53.25" customHeight="1">
      <c r="A221" s="16">
        <v>33</v>
      </c>
      <c r="B221" s="31" t="s">
        <v>84</v>
      </c>
      <c r="C221" s="31" t="s">
        <v>687</v>
      </c>
      <c r="D221" s="31" t="s">
        <v>713</v>
      </c>
      <c r="E221" s="30" t="s">
        <v>85</v>
      </c>
      <c r="F221" s="31" t="s">
        <v>693</v>
      </c>
      <c r="G221" s="31">
        <v>5000</v>
      </c>
      <c r="H221" s="31">
        <v>5000</v>
      </c>
      <c r="I221" s="31" t="s">
        <v>907</v>
      </c>
      <c r="J221" s="31" t="s">
        <v>877</v>
      </c>
    </row>
    <row r="222" spans="1:10" ht="72" customHeight="1">
      <c r="A222" s="16">
        <v>34</v>
      </c>
      <c r="B222" s="31" t="s">
        <v>86</v>
      </c>
      <c r="C222" s="16" t="s">
        <v>87</v>
      </c>
      <c r="D222" s="19" t="s">
        <v>713</v>
      </c>
      <c r="E222" s="17" t="s">
        <v>88</v>
      </c>
      <c r="F222" s="16" t="s">
        <v>693</v>
      </c>
      <c r="G222" s="16">
        <v>60000</v>
      </c>
      <c r="H222" s="16">
        <v>60000</v>
      </c>
      <c r="I222" s="19" t="s">
        <v>907</v>
      </c>
      <c r="J222" s="16" t="s">
        <v>89</v>
      </c>
    </row>
    <row r="223" spans="1:10" ht="139.5" customHeight="1">
      <c r="A223" s="16">
        <v>35</v>
      </c>
      <c r="B223" s="31" t="s">
        <v>90</v>
      </c>
      <c r="C223" s="31" t="s">
        <v>664</v>
      </c>
      <c r="D223" s="31" t="s">
        <v>713</v>
      </c>
      <c r="E223" s="30" t="s">
        <v>91</v>
      </c>
      <c r="F223" s="31" t="s">
        <v>693</v>
      </c>
      <c r="G223" s="31">
        <v>1000</v>
      </c>
      <c r="H223" s="31">
        <v>1000</v>
      </c>
      <c r="I223" s="31" t="s">
        <v>907</v>
      </c>
      <c r="J223" s="31" t="s">
        <v>877</v>
      </c>
    </row>
    <row r="224" spans="1:10" ht="72.75" customHeight="1">
      <c r="A224" s="16">
        <v>36</v>
      </c>
      <c r="B224" s="31" t="s">
        <v>92</v>
      </c>
      <c r="C224" s="31" t="s">
        <v>687</v>
      </c>
      <c r="D224" s="31" t="s">
        <v>713</v>
      </c>
      <c r="E224" s="30" t="s">
        <v>93</v>
      </c>
      <c r="F224" s="31" t="s">
        <v>693</v>
      </c>
      <c r="G224" s="31">
        <v>1500</v>
      </c>
      <c r="H224" s="31">
        <v>1500</v>
      </c>
      <c r="I224" s="31" t="s">
        <v>907</v>
      </c>
      <c r="J224" s="31" t="s">
        <v>877</v>
      </c>
    </row>
    <row r="225" spans="1:10" ht="64.5" customHeight="1">
      <c r="A225" s="16">
        <v>37</v>
      </c>
      <c r="B225" s="16" t="s">
        <v>94</v>
      </c>
      <c r="C225" s="16" t="s">
        <v>664</v>
      </c>
      <c r="D225" s="29" t="s">
        <v>713</v>
      </c>
      <c r="E225" s="17" t="s">
        <v>95</v>
      </c>
      <c r="F225" s="16" t="s">
        <v>1022</v>
      </c>
      <c r="G225" s="16">
        <v>4000</v>
      </c>
      <c r="H225" s="16">
        <v>4000</v>
      </c>
      <c r="I225" s="16" t="s">
        <v>668</v>
      </c>
      <c r="J225" s="16" t="s">
        <v>96</v>
      </c>
    </row>
    <row r="226" spans="1:10" ht="54.75" customHeight="1">
      <c r="A226" s="16">
        <v>38</v>
      </c>
      <c r="B226" s="16" t="s">
        <v>97</v>
      </c>
      <c r="C226" s="16" t="s">
        <v>687</v>
      </c>
      <c r="D226" s="16" t="s">
        <v>691</v>
      </c>
      <c r="E226" s="17" t="s">
        <v>98</v>
      </c>
      <c r="F226" s="16" t="s">
        <v>1022</v>
      </c>
      <c r="G226" s="16">
        <v>4000</v>
      </c>
      <c r="H226" s="16">
        <v>4000</v>
      </c>
      <c r="I226" s="16" t="s">
        <v>907</v>
      </c>
      <c r="J226" s="16" t="s">
        <v>96</v>
      </c>
    </row>
    <row r="227" spans="1:10" s="63" customFormat="1" ht="42.75" customHeight="1">
      <c r="A227" s="16">
        <v>39</v>
      </c>
      <c r="B227" s="16" t="s">
        <v>1142</v>
      </c>
      <c r="C227" s="16" t="s">
        <v>687</v>
      </c>
      <c r="D227" s="16" t="s">
        <v>1143</v>
      </c>
      <c r="E227" s="17" t="s">
        <v>1144</v>
      </c>
      <c r="F227" s="16" t="s">
        <v>693</v>
      </c>
      <c r="G227" s="16">
        <v>3360</v>
      </c>
      <c r="H227" s="16">
        <f>G227</f>
        <v>3360</v>
      </c>
      <c r="I227" s="16" t="s">
        <v>907</v>
      </c>
      <c r="J227" s="16" t="s">
        <v>877</v>
      </c>
    </row>
    <row r="228" spans="1:10" ht="87.75" customHeight="1">
      <c r="A228" s="16">
        <v>40</v>
      </c>
      <c r="B228" s="16" t="s">
        <v>891</v>
      </c>
      <c r="C228" s="16" t="s">
        <v>687</v>
      </c>
      <c r="D228" s="16" t="s">
        <v>1145</v>
      </c>
      <c r="E228" s="17" t="s">
        <v>1146</v>
      </c>
      <c r="F228" s="16" t="s">
        <v>693</v>
      </c>
      <c r="G228" s="16">
        <v>36697.620000000003</v>
      </c>
      <c r="H228" s="16">
        <f>G228</f>
        <v>36697.620000000003</v>
      </c>
      <c r="I228" s="16" t="s">
        <v>675</v>
      </c>
      <c r="J228" s="16" t="s">
        <v>894</v>
      </c>
    </row>
    <row r="229" spans="1:10" ht="56.25" customHeight="1">
      <c r="A229" s="16">
        <v>41</v>
      </c>
      <c r="B229" s="16" t="s">
        <v>99</v>
      </c>
      <c r="C229" s="16" t="s">
        <v>687</v>
      </c>
      <c r="D229" s="29" t="s">
        <v>713</v>
      </c>
      <c r="E229" s="17" t="s">
        <v>100</v>
      </c>
      <c r="F229" s="16" t="s">
        <v>1022</v>
      </c>
      <c r="G229" s="16">
        <v>27850</v>
      </c>
      <c r="H229" s="16">
        <v>27850</v>
      </c>
      <c r="I229" s="16" t="s">
        <v>907</v>
      </c>
      <c r="J229" s="16" t="s">
        <v>101</v>
      </c>
    </row>
    <row r="230" spans="1:10" s="61" customFormat="1" ht="16.5" customHeight="1">
      <c r="A230" s="66" t="s">
        <v>102</v>
      </c>
      <c r="B230" s="67"/>
      <c r="C230" s="66"/>
      <c r="D230" s="66"/>
      <c r="E230" s="49"/>
      <c r="F230" s="12"/>
      <c r="G230" s="12">
        <f>SUM(G231:G257)</f>
        <v>751700</v>
      </c>
      <c r="H230" s="12">
        <f>SUM(H231:H257)</f>
        <v>707000</v>
      </c>
      <c r="I230" s="16"/>
      <c r="J230" s="12"/>
    </row>
    <row r="231" spans="1:10" ht="72.75" customHeight="1">
      <c r="A231" s="16">
        <v>1</v>
      </c>
      <c r="B231" s="16" t="s">
        <v>896</v>
      </c>
      <c r="C231" s="16" t="s">
        <v>664</v>
      </c>
      <c r="D231" s="16" t="s">
        <v>758</v>
      </c>
      <c r="E231" s="17" t="s">
        <v>1148</v>
      </c>
      <c r="F231" s="16" t="s">
        <v>752</v>
      </c>
      <c r="G231" s="16">
        <v>30000</v>
      </c>
      <c r="H231" s="16">
        <f>G231</f>
        <v>30000</v>
      </c>
      <c r="I231" s="16" t="s">
        <v>668</v>
      </c>
      <c r="J231" s="16" t="s">
        <v>898</v>
      </c>
    </row>
    <row r="232" spans="1:10" ht="52.5" customHeight="1">
      <c r="A232" s="16">
        <v>2</v>
      </c>
      <c r="B232" s="16" t="s">
        <v>1149</v>
      </c>
      <c r="C232" s="16" t="s">
        <v>687</v>
      </c>
      <c r="D232" s="16" t="s">
        <v>758</v>
      </c>
      <c r="E232" s="17" t="s">
        <v>1150</v>
      </c>
      <c r="F232" s="16" t="s">
        <v>674</v>
      </c>
      <c r="G232" s="16">
        <v>150000</v>
      </c>
      <c r="H232" s="16">
        <f>G232</f>
        <v>150000</v>
      </c>
      <c r="I232" s="19" t="s">
        <v>907</v>
      </c>
      <c r="J232" s="16" t="s">
        <v>523</v>
      </c>
    </row>
    <row r="233" spans="1:10" s="61" customFormat="1" ht="43.5" customHeight="1">
      <c r="A233" s="16">
        <v>3</v>
      </c>
      <c r="B233" s="16" t="s">
        <v>538</v>
      </c>
      <c r="C233" s="16" t="s">
        <v>687</v>
      </c>
      <c r="D233" s="16" t="s">
        <v>758</v>
      </c>
      <c r="E233" s="17" t="s">
        <v>103</v>
      </c>
      <c r="F233" s="16" t="s">
        <v>693</v>
      </c>
      <c r="G233" s="16">
        <v>40000</v>
      </c>
      <c r="H233" s="16">
        <v>40000</v>
      </c>
      <c r="I233" s="16" t="s">
        <v>907</v>
      </c>
      <c r="J233" s="16" t="s">
        <v>521</v>
      </c>
    </row>
    <row r="234" spans="1:10" ht="43.5" customHeight="1">
      <c r="A234" s="16">
        <v>4</v>
      </c>
      <c r="B234" s="19" t="s">
        <v>104</v>
      </c>
      <c r="C234" s="19" t="s">
        <v>687</v>
      </c>
      <c r="D234" s="19" t="s">
        <v>1041</v>
      </c>
      <c r="E234" s="18" t="s">
        <v>105</v>
      </c>
      <c r="F234" s="19" t="s">
        <v>992</v>
      </c>
      <c r="G234" s="19">
        <v>20000</v>
      </c>
      <c r="H234" s="19">
        <f>G234</f>
        <v>20000</v>
      </c>
      <c r="I234" s="16" t="s">
        <v>907</v>
      </c>
      <c r="J234" s="16" t="s">
        <v>904</v>
      </c>
    </row>
    <row r="235" spans="1:10" ht="43.5" customHeight="1">
      <c r="A235" s="16">
        <v>5</v>
      </c>
      <c r="B235" s="16" t="s">
        <v>1151</v>
      </c>
      <c r="C235" s="16" t="s">
        <v>687</v>
      </c>
      <c r="D235" s="16" t="s">
        <v>672</v>
      </c>
      <c r="E235" s="17" t="s">
        <v>1152</v>
      </c>
      <c r="F235" s="16" t="s">
        <v>1022</v>
      </c>
      <c r="G235" s="16">
        <v>20000</v>
      </c>
      <c r="H235" s="16">
        <f>G235</f>
        <v>20000</v>
      </c>
      <c r="I235" s="16" t="s">
        <v>907</v>
      </c>
      <c r="J235" s="16" t="s">
        <v>522</v>
      </c>
    </row>
    <row r="236" spans="1:10" ht="43.5" customHeight="1">
      <c r="A236" s="16">
        <v>6</v>
      </c>
      <c r="B236" s="16" t="s">
        <v>1153</v>
      </c>
      <c r="C236" s="16" t="s">
        <v>687</v>
      </c>
      <c r="D236" s="16" t="s">
        <v>1041</v>
      </c>
      <c r="E236" s="17" t="s">
        <v>1154</v>
      </c>
      <c r="F236" s="16" t="s">
        <v>674</v>
      </c>
      <c r="G236" s="16">
        <v>2000</v>
      </c>
      <c r="H236" s="16">
        <v>2000</v>
      </c>
      <c r="I236" s="16" t="s">
        <v>907</v>
      </c>
      <c r="J236" s="16" t="s">
        <v>904</v>
      </c>
    </row>
    <row r="237" spans="1:10" ht="54.75" customHeight="1">
      <c r="A237" s="16">
        <v>7</v>
      </c>
      <c r="B237" s="16" t="s">
        <v>106</v>
      </c>
      <c r="C237" s="16" t="s">
        <v>687</v>
      </c>
      <c r="D237" s="16" t="s">
        <v>1201</v>
      </c>
      <c r="E237" s="17" t="s">
        <v>107</v>
      </c>
      <c r="F237" s="16" t="s">
        <v>992</v>
      </c>
      <c r="G237" s="16">
        <v>3000</v>
      </c>
      <c r="H237" s="16">
        <v>3000</v>
      </c>
      <c r="I237" s="16" t="s">
        <v>907</v>
      </c>
      <c r="J237" s="16" t="s">
        <v>904</v>
      </c>
    </row>
    <row r="238" spans="1:10" ht="66.75" customHeight="1">
      <c r="A238" s="16">
        <v>8</v>
      </c>
      <c r="B238" s="16" t="s">
        <v>1155</v>
      </c>
      <c r="C238" s="16" t="s">
        <v>664</v>
      </c>
      <c r="D238" s="16" t="s">
        <v>672</v>
      </c>
      <c r="E238" s="17" t="s">
        <v>370</v>
      </c>
      <c r="F238" s="16" t="s">
        <v>752</v>
      </c>
      <c r="G238" s="16">
        <v>20000</v>
      </c>
      <c r="H238" s="16">
        <v>17000</v>
      </c>
      <c r="I238" s="16" t="s">
        <v>668</v>
      </c>
      <c r="J238" s="16" t="s">
        <v>524</v>
      </c>
    </row>
    <row r="239" spans="1:10" ht="64.5" customHeight="1">
      <c r="A239" s="16">
        <v>9</v>
      </c>
      <c r="B239" s="16" t="s">
        <v>1156</v>
      </c>
      <c r="C239" s="16" t="s">
        <v>687</v>
      </c>
      <c r="D239" s="16" t="s">
        <v>758</v>
      </c>
      <c r="E239" s="17" t="s">
        <v>1157</v>
      </c>
      <c r="F239" s="16" t="s">
        <v>674</v>
      </c>
      <c r="G239" s="16">
        <v>5000</v>
      </c>
      <c r="H239" s="16">
        <v>5000</v>
      </c>
      <c r="I239" s="16" t="s">
        <v>907</v>
      </c>
      <c r="J239" s="16" t="s">
        <v>904</v>
      </c>
    </row>
    <row r="240" spans="1:10" ht="69" customHeight="1">
      <c r="A240" s="16">
        <v>10</v>
      </c>
      <c r="B240" s="16" t="s">
        <v>108</v>
      </c>
      <c r="C240" s="16" t="s">
        <v>687</v>
      </c>
      <c r="D240" s="16" t="s">
        <v>1041</v>
      </c>
      <c r="E240" s="17" t="s">
        <v>371</v>
      </c>
      <c r="F240" s="16" t="s">
        <v>693</v>
      </c>
      <c r="G240" s="16">
        <v>80000</v>
      </c>
      <c r="H240" s="16">
        <v>80000</v>
      </c>
      <c r="I240" s="16" t="s">
        <v>907</v>
      </c>
      <c r="J240" s="16" t="s">
        <v>904</v>
      </c>
    </row>
    <row r="241" spans="1:10" ht="55.5" customHeight="1">
      <c r="A241" s="16">
        <v>11</v>
      </c>
      <c r="B241" s="16" t="s">
        <v>109</v>
      </c>
      <c r="C241" s="16" t="s">
        <v>687</v>
      </c>
      <c r="D241" s="16" t="s">
        <v>672</v>
      </c>
      <c r="E241" s="17" t="s">
        <v>110</v>
      </c>
      <c r="F241" s="16" t="s">
        <v>693</v>
      </c>
      <c r="G241" s="16">
        <v>30000</v>
      </c>
      <c r="H241" s="16">
        <v>30000</v>
      </c>
      <c r="I241" s="16" t="s">
        <v>907</v>
      </c>
      <c r="J241" s="16" t="s">
        <v>904</v>
      </c>
    </row>
    <row r="242" spans="1:10" ht="51" customHeight="1">
      <c r="A242" s="16">
        <v>12</v>
      </c>
      <c r="B242" s="16" t="s">
        <v>899</v>
      </c>
      <c r="C242" s="16" t="s">
        <v>664</v>
      </c>
      <c r="D242" s="16" t="s">
        <v>758</v>
      </c>
      <c r="E242" s="17" t="s">
        <v>900</v>
      </c>
      <c r="F242" s="16" t="s">
        <v>732</v>
      </c>
      <c r="G242" s="16">
        <v>70000</v>
      </c>
      <c r="H242" s="16">
        <v>30000</v>
      </c>
      <c r="I242" s="16" t="s">
        <v>675</v>
      </c>
      <c r="J242" s="16" t="s">
        <v>760</v>
      </c>
    </row>
    <row r="243" spans="1:10" ht="58.5" customHeight="1">
      <c r="A243" s="16">
        <v>13</v>
      </c>
      <c r="B243" s="16" t="s">
        <v>1158</v>
      </c>
      <c r="C243" s="16" t="s">
        <v>687</v>
      </c>
      <c r="D243" s="16" t="s">
        <v>758</v>
      </c>
      <c r="E243" s="17" t="s">
        <v>1159</v>
      </c>
      <c r="F243" s="16" t="s">
        <v>674</v>
      </c>
      <c r="G243" s="16">
        <v>20000</v>
      </c>
      <c r="H243" s="16">
        <v>20000</v>
      </c>
      <c r="I243" s="16" t="s">
        <v>907</v>
      </c>
      <c r="J243" s="16" t="s">
        <v>904</v>
      </c>
    </row>
    <row r="244" spans="1:10" ht="51.75" customHeight="1">
      <c r="A244" s="16">
        <v>14</v>
      </c>
      <c r="B244" s="16" t="s">
        <v>111</v>
      </c>
      <c r="C244" s="16" t="s">
        <v>687</v>
      </c>
      <c r="D244" s="16" t="s">
        <v>730</v>
      </c>
      <c r="E244" s="17" t="s">
        <v>112</v>
      </c>
      <c r="F244" s="16" t="s">
        <v>992</v>
      </c>
      <c r="G244" s="16">
        <v>3000</v>
      </c>
      <c r="H244" s="16">
        <v>3000</v>
      </c>
      <c r="I244" s="16" t="s">
        <v>907</v>
      </c>
      <c r="J244" s="16" t="s">
        <v>904</v>
      </c>
    </row>
    <row r="245" spans="1:10" ht="48" customHeight="1">
      <c r="A245" s="16">
        <v>15</v>
      </c>
      <c r="B245" s="16" t="s">
        <v>113</v>
      </c>
      <c r="C245" s="16" t="s">
        <v>687</v>
      </c>
      <c r="D245" s="16" t="s">
        <v>688</v>
      </c>
      <c r="E245" s="17" t="s">
        <v>114</v>
      </c>
      <c r="F245" s="16" t="s">
        <v>992</v>
      </c>
      <c r="G245" s="16">
        <v>3000</v>
      </c>
      <c r="H245" s="16">
        <v>3000</v>
      </c>
      <c r="I245" s="16" t="s">
        <v>907</v>
      </c>
      <c r="J245" s="16" t="s">
        <v>904</v>
      </c>
    </row>
    <row r="246" spans="1:10" ht="49.5" customHeight="1">
      <c r="A246" s="16">
        <v>16</v>
      </c>
      <c r="B246" s="16" t="s">
        <v>115</v>
      </c>
      <c r="C246" s="16" t="s">
        <v>687</v>
      </c>
      <c r="D246" s="16" t="s">
        <v>696</v>
      </c>
      <c r="E246" s="17" t="s">
        <v>116</v>
      </c>
      <c r="F246" s="16" t="s">
        <v>992</v>
      </c>
      <c r="G246" s="16">
        <v>3000</v>
      </c>
      <c r="H246" s="16">
        <v>3000</v>
      </c>
      <c r="I246" s="16" t="s">
        <v>907</v>
      </c>
      <c r="J246" s="16" t="s">
        <v>904</v>
      </c>
    </row>
    <row r="247" spans="1:10" ht="50.25" customHeight="1">
      <c r="A247" s="16">
        <v>17</v>
      </c>
      <c r="B247" s="16" t="s">
        <v>901</v>
      </c>
      <c r="C247" s="16" t="s">
        <v>902</v>
      </c>
      <c r="D247" s="16" t="s">
        <v>691</v>
      </c>
      <c r="E247" s="17" t="s">
        <v>1160</v>
      </c>
      <c r="F247" s="16" t="s">
        <v>718</v>
      </c>
      <c r="G247" s="16">
        <v>15000</v>
      </c>
      <c r="H247" s="16">
        <v>15000</v>
      </c>
      <c r="I247" s="16" t="s">
        <v>907</v>
      </c>
      <c r="J247" s="16" t="s">
        <v>904</v>
      </c>
    </row>
    <row r="248" spans="1:10" ht="45.75" customHeight="1">
      <c r="A248" s="16">
        <v>18</v>
      </c>
      <c r="B248" s="16" t="s">
        <v>117</v>
      </c>
      <c r="C248" s="16" t="s">
        <v>687</v>
      </c>
      <c r="D248" s="16" t="s">
        <v>691</v>
      </c>
      <c r="E248" s="17" t="s">
        <v>118</v>
      </c>
      <c r="F248" s="16" t="s">
        <v>693</v>
      </c>
      <c r="G248" s="16">
        <v>8000</v>
      </c>
      <c r="H248" s="16">
        <v>8000</v>
      </c>
      <c r="I248" s="16" t="s">
        <v>907</v>
      </c>
      <c r="J248" s="16" t="s">
        <v>904</v>
      </c>
    </row>
    <row r="249" spans="1:10" ht="82.5" customHeight="1">
      <c r="A249" s="16">
        <v>19</v>
      </c>
      <c r="B249" s="16" t="s">
        <v>526</v>
      </c>
      <c r="C249" s="16" t="s">
        <v>687</v>
      </c>
      <c r="D249" s="16" t="s">
        <v>691</v>
      </c>
      <c r="E249" s="17" t="s">
        <v>372</v>
      </c>
      <c r="F249" s="16" t="s">
        <v>693</v>
      </c>
      <c r="G249" s="16">
        <v>74000</v>
      </c>
      <c r="H249" s="16">
        <f>G249</f>
        <v>74000</v>
      </c>
      <c r="I249" s="16" t="s">
        <v>907</v>
      </c>
      <c r="J249" s="16" t="s">
        <v>525</v>
      </c>
    </row>
    <row r="250" spans="1:10" ht="63" customHeight="1">
      <c r="A250" s="16">
        <v>20</v>
      </c>
      <c r="B250" s="16" t="s">
        <v>119</v>
      </c>
      <c r="C250" s="16" t="s">
        <v>687</v>
      </c>
      <c r="D250" s="16" t="s">
        <v>120</v>
      </c>
      <c r="E250" s="17" t="s">
        <v>121</v>
      </c>
      <c r="F250" s="16" t="s">
        <v>1022</v>
      </c>
      <c r="G250" s="16">
        <v>5000</v>
      </c>
      <c r="H250" s="16">
        <v>5000</v>
      </c>
      <c r="I250" s="16" t="s">
        <v>907</v>
      </c>
      <c r="J250" s="16" t="s">
        <v>96</v>
      </c>
    </row>
    <row r="251" spans="1:10" ht="58.5" customHeight="1">
      <c r="A251" s="16">
        <v>21</v>
      </c>
      <c r="B251" s="16" t="s">
        <v>122</v>
      </c>
      <c r="C251" s="16" t="s">
        <v>687</v>
      </c>
      <c r="D251" s="16" t="s">
        <v>691</v>
      </c>
      <c r="E251" s="17" t="s">
        <v>123</v>
      </c>
      <c r="F251" s="16" t="s">
        <v>1022</v>
      </c>
      <c r="G251" s="16">
        <v>2000</v>
      </c>
      <c r="H251" s="16">
        <v>2000</v>
      </c>
      <c r="I251" s="16" t="s">
        <v>907</v>
      </c>
      <c r="J251" s="16" t="s">
        <v>96</v>
      </c>
    </row>
    <row r="252" spans="1:10" ht="43.5" customHeight="1">
      <c r="A252" s="16">
        <v>22</v>
      </c>
      <c r="B252" s="16" t="s">
        <v>1161</v>
      </c>
      <c r="C252" s="16" t="s">
        <v>687</v>
      </c>
      <c r="D252" s="16" t="s">
        <v>1041</v>
      </c>
      <c r="E252" s="17" t="s">
        <v>1162</v>
      </c>
      <c r="F252" s="16">
        <v>2018</v>
      </c>
      <c r="G252" s="16">
        <v>1000</v>
      </c>
      <c r="H252" s="16">
        <v>1000</v>
      </c>
      <c r="I252" s="16" t="s">
        <v>907</v>
      </c>
      <c r="J252" s="16" t="s">
        <v>1163</v>
      </c>
    </row>
    <row r="253" spans="1:10" ht="83.25" customHeight="1">
      <c r="A253" s="16">
        <v>23</v>
      </c>
      <c r="B253" s="16" t="s">
        <v>1164</v>
      </c>
      <c r="C253" s="16" t="s">
        <v>671</v>
      </c>
      <c r="D253" s="16" t="s">
        <v>1165</v>
      </c>
      <c r="E253" s="17" t="s">
        <v>1166</v>
      </c>
      <c r="F253" s="16">
        <v>2018</v>
      </c>
      <c r="G253" s="16">
        <v>7000</v>
      </c>
      <c r="H253" s="16">
        <v>7000</v>
      </c>
      <c r="I253" s="16" t="s">
        <v>907</v>
      </c>
      <c r="J253" s="16" t="s">
        <v>904</v>
      </c>
    </row>
    <row r="254" spans="1:10" ht="41.25" customHeight="1">
      <c r="A254" s="16">
        <v>24</v>
      </c>
      <c r="B254" s="16" t="s">
        <v>1167</v>
      </c>
      <c r="C254" s="16" t="s">
        <v>827</v>
      </c>
      <c r="D254" s="16" t="s">
        <v>1168</v>
      </c>
      <c r="E254" s="17" t="s">
        <v>1169</v>
      </c>
      <c r="F254" s="16">
        <v>2019</v>
      </c>
      <c r="G254" s="16">
        <v>4000</v>
      </c>
      <c r="H254" s="16">
        <v>4000</v>
      </c>
      <c r="I254" s="16" t="s">
        <v>907</v>
      </c>
      <c r="J254" s="16" t="s">
        <v>1170</v>
      </c>
    </row>
    <row r="255" spans="1:10" ht="53.25" customHeight="1">
      <c r="A255" s="16">
        <v>25</v>
      </c>
      <c r="B255" s="16" t="s">
        <v>908</v>
      </c>
      <c r="C255" s="16" t="s">
        <v>687</v>
      </c>
      <c r="D255" s="16" t="s">
        <v>672</v>
      </c>
      <c r="E255" s="17" t="s">
        <v>909</v>
      </c>
      <c r="F255" s="16" t="s">
        <v>752</v>
      </c>
      <c r="G255" s="16">
        <v>6700</v>
      </c>
      <c r="H255" s="16">
        <v>5000</v>
      </c>
      <c r="I255" s="16" t="s">
        <v>668</v>
      </c>
      <c r="J255" s="16" t="s">
        <v>527</v>
      </c>
    </row>
    <row r="256" spans="1:10" s="61" customFormat="1" ht="49.5" customHeight="1">
      <c r="A256" s="16">
        <v>26</v>
      </c>
      <c r="B256" s="16" t="s">
        <v>124</v>
      </c>
      <c r="C256" s="16" t="s">
        <v>687</v>
      </c>
      <c r="D256" s="16" t="s">
        <v>758</v>
      </c>
      <c r="E256" s="17" t="s">
        <v>125</v>
      </c>
      <c r="F256" s="16" t="s">
        <v>693</v>
      </c>
      <c r="G256" s="16">
        <v>80000</v>
      </c>
      <c r="H256" s="16">
        <v>80000</v>
      </c>
      <c r="I256" s="16" t="s">
        <v>907</v>
      </c>
      <c r="J256" s="16" t="s">
        <v>528</v>
      </c>
    </row>
    <row r="257" spans="1:10" ht="42.75" customHeight="1">
      <c r="A257" s="16">
        <v>27</v>
      </c>
      <c r="B257" s="16" t="s">
        <v>1171</v>
      </c>
      <c r="C257" s="16" t="s">
        <v>687</v>
      </c>
      <c r="D257" s="16" t="s">
        <v>758</v>
      </c>
      <c r="E257" s="17" t="s">
        <v>1172</v>
      </c>
      <c r="F257" s="16" t="s">
        <v>718</v>
      </c>
      <c r="G257" s="16">
        <v>50000</v>
      </c>
      <c r="H257" s="16">
        <v>50000</v>
      </c>
      <c r="I257" s="19" t="s">
        <v>907</v>
      </c>
      <c r="J257" s="16" t="s">
        <v>1173</v>
      </c>
    </row>
    <row r="258" spans="1:10" s="61" customFormat="1" ht="16.5" customHeight="1">
      <c r="A258" s="66" t="s">
        <v>126</v>
      </c>
      <c r="B258" s="67"/>
      <c r="C258" s="66"/>
      <c r="D258" s="66"/>
      <c r="E258" s="49"/>
      <c r="F258" s="12"/>
      <c r="G258" s="12">
        <f>SUM(G259:G275)</f>
        <v>1173600</v>
      </c>
      <c r="H258" s="12">
        <f>SUM(H259:H275)</f>
        <v>1173600</v>
      </c>
      <c r="I258" s="19"/>
      <c r="J258" s="12"/>
    </row>
    <row r="259" spans="1:10" s="61" customFormat="1" ht="53.25" customHeight="1">
      <c r="A259" s="16">
        <v>1</v>
      </c>
      <c r="B259" s="16" t="s">
        <v>1175</v>
      </c>
      <c r="C259" s="16" t="s">
        <v>687</v>
      </c>
      <c r="D259" s="16" t="s">
        <v>672</v>
      </c>
      <c r="E259" s="17" t="s">
        <v>1176</v>
      </c>
      <c r="F259" s="16" t="s">
        <v>693</v>
      </c>
      <c r="G259" s="16">
        <v>650000</v>
      </c>
      <c r="H259" s="16">
        <v>650000</v>
      </c>
      <c r="I259" s="16" t="s">
        <v>907</v>
      </c>
      <c r="J259" s="16" t="s">
        <v>942</v>
      </c>
    </row>
    <row r="260" spans="1:10" s="61" customFormat="1" ht="46.5" customHeight="1">
      <c r="A260" s="16">
        <v>2</v>
      </c>
      <c r="B260" s="16" t="s">
        <v>911</v>
      </c>
      <c r="C260" s="16" t="s">
        <v>664</v>
      </c>
      <c r="D260" s="16" t="s">
        <v>912</v>
      </c>
      <c r="E260" s="17" t="s">
        <v>913</v>
      </c>
      <c r="F260" s="16" t="s">
        <v>693</v>
      </c>
      <c r="G260" s="16">
        <v>118000</v>
      </c>
      <c r="H260" s="16">
        <v>118000</v>
      </c>
      <c r="I260" s="16" t="s">
        <v>668</v>
      </c>
      <c r="J260" s="16" t="s">
        <v>914</v>
      </c>
    </row>
    <row r="261" spans="1:10" s="61" customFormat="1" ht="57" customHeight="1">
      <c r="A261" s="16">
        <v>3</v>
      </c>
      <c r="B261" s="16" t="s">
        <v>127</v>
      </c>
      <c r="C261" s="16" t="s">
        <v>664</v>
      </c>
      <c r="D261" s="16" t="s">
        <v>128</v>
      </c>
      <c r="E261" s="17" t="s">
        <v>129</v>
      </c>
      <c r="F261" s="16" t="s">
        <v>693</v>
      </c>
      <c r="G261" s="16">
        <v>50000</v>
      </c>
      <c r="H261" s="16">
        <v>50000</v>
      </c>
      <c r="I261" s="16" t="s">
        <v>668</v>
      </c>
      <c r="J261" s="16" t="s">
        <v>500</v>
      </c>
    </row>
    <row r="262" spans="1:10" s="61" customFormat="1" ht="39" customHeight="1">
      <c r="A262" s="16">
        <v>4</v>
      </c>
      <c r="B262" s="16" t="s">
        <v>130</v>
      </c>
      <c r="C262" s="16" t="s">
        <v>687</v>
      </c>
      <c r="D262" s="16" t="s">
        <v>713</v>
      </c>
      <c r="E262" s="17" t="s">
        <v>131</v>
      </c>
      <c r="F262" s="16" t="s">
        <v>693</v>
      </c>
      <c r="G262" s="16">
        <v>15000</v>
      </c>
      <c r="H262" s="16">
        <v>15000</v>
      </c>
      <c r="I262" s="16" t="s">
        <v>907</v>
      </c>
      <c r="J262" s="16" t="s">
        <v>942</v>
      </c>
    </row>
    <row r="263" spans="1:10" s="61" customFormat="1" ht="50.25" customHeight="1">
      <c r="A263" s="16">
        <v>5</v>
      </c>
      <c r="B263" s="16" t="s">
        <v>132</v>
      </c>
      <c r="C263" s="16" t="s">
        <v>664</v>
      </c>
      <c r="D263" s="16" t="s">
        <v>128</v>
      </c>
      <c r="E263" s="17" t="s">
        <v>133</v>
      </c>
      <c r="F263" s="16" t="s">
        <v>693</v>
      </c>
      <c r="G263" s="16">
        <v>50000</v>
      </c>
      <c r="H263" s="16">
        <v>50000</v>
      </c>
      <c r="I263" s="16" t="s">
        <v>668</v>
      </c>
      <c r="J263" s="16" t="s">
        <v>529</v>
      </c>
    </row>
    <row r="264" spans="1:10" s="61" customFormat="1" ht="63" customHeight="1">
      <c r="A264" s="16">
        <v>6</v>
      </c>
      <c r="B264" s="16" t="s">
        <v>134</v>
      </c>
      <c r="C264" s="16" t="s">
        <v>687</v>
      </c>
      <c r="D264" s="16" t="s">
        <v>713</v>
      </c>
      <c r="E264" s="17" t="s">
        <v>373</v>
      </c>
      <c r="F264" s="16" t="s">
        <v>693</v>
      </c>
      <c r="G264" s="16">
        <v>30000</v>
      </c>
      <c r="H264" s="16">
        <v>30000</v>
      </c>
      <c r="I264" s="16" t="s">
        <v>907</v>
      </c>
      <c r="J264" s="16" t="s">
        <v>942</v>
      </c>
    </row>
    <row r="265" spans="1:10" s="61" customFormat="1" ht="55.5" customHeight="1">
      <c r="A265" s="16">
        <v>7</v>
      </c>
      <c r="B265" s="16" t="s">
        <v>135</v>
      </c>
      <c r="C265" s="16" t="s">
        <v>827</v>
      </c>
      <c r="D265" s="16" t="s">
        <v>708</v>
      </c>
      <c r="E265" s="17" t="s">
        <v>136</v>
      </c>
      <c r="F265" s="16" t="s">
        <v>693</v>
      </c>
      <c r="G265" s="16">
        <v>30000</v>
      </c>
      <c r="H265" s="16">
        <v>30000</v>
      </c>
      <c r="I265" s="16" t="s">
        <v>907</v>
      </c>
      <c r="J265" s="16" t="s">
        <v>942</v>
      </c>
    </row>
    <row r="266" spans="1:10" s="61" customFormat="1" ht="75" customHeight="1">
      <c r="A266" s="16">
        <v>8</v>
      </c>
      <c r="B266" s="16" t="s">
        <v>1177</v>
      </c>
      <c r="C266" s="16" t="s">
        <v>827</v>
      </c>
      <c r="D266" s="16" t="s">
        <v>713</v>
      </c>
      <c r="E266" s="17" t="s">
        <v>1178</v>
      </c>
      <c r="F266" s="16" t="s">
        <v>693</v>
      </c>
      <c r="G266" s="16">
        <v>30000</v>
      </c>
      <c r="H266" s="16">
        <v>30000</v>
      </c>
      <c r="I266" s="16" t="s">
        <v>907</v>
      </c>
      <c r="J266" s="16" t="s">
        <v>942</v>
      </c>
    </row>
    <row r="267" spans="1:10" s="61" customFormat="1" ht="53.25" customHeight="1">
      <c r="A267" s="16">
        <v>9</v>
      </c>
      <c r="B267" s="16" t="s">
        <v>137</v>
      </c>
      <c r="C267" s="16" t="s">
        <v>687</v>
      </c>
      <c r="D267" s="16" t="s">
        <v>713</v>
      </c>
      <c r="E267" s="17" t="s">
        <v>138</v>
      </c>
      <c r="F267" s="16" t="s">
        <v>693</v>
      </c>
      <c r="G267" s="16">
        <v>30000</v>
      </c>
      <c r="H267" s="16">
        <v>30000</v>
      </c>
      <c r="I267" s="16" t="s">
        <v>907</v>
      </c>
      <c r="J267" s="16" t="s">
        <v>942</v>
      </c>
    </row>
    <row r="268" spans="1:10" ht="42" customHeight="1">
      <c r="A268" s="16">
        <v>10</v>
      </c>
      <c r="B268" s="16" t="s">
        <v>139</v>
      </c>
      <c r="C268" s="16" t="s">
        <v>687</v>
      </c>
      <c r="D268" s="16" t="s">
        <v>713</v>
      </c>
      <c r="E268" s="17" t="s">
        <v>140</v>
      </c>
      <c r="F268" s="16" t="s">
        <v>693</v>
      </c>
      <c r="G268" s="16">
        <v>2000</v>
      </c>
      <c r="H268" s="16">
        <v>2000</v>
      </c>
      <c r="I268" s="16" t="s">
        <v>907</v>
      </c>
      <c r="J268" s="16" t="s">
        <v>942</v>
      </c>
    </row>
    <row r="269" spans="1:10" ht="49.5" customHeight="1">
      <c r="A269" s="16">
        <v>11</v>
      </c>
      <c r="B269" s="16" t="s">
        <v>141</v>
      </c>
      <c r="C269" s="16" t="s">
        <v>687</v>
      </c>
      <c r="D269" s="16" t="s">
        <v>672</v>
      </c>
      <c r="E269" s="17" t="s">
        <v>142</v>
      </c>
      <c r="F269" s="16" t="s">
        <v>693</v>
      </c>
      <c r="G269" s="16">
        <v>5000</v>
      </c>
      <c r="H269" s="16">
        <v>5000</v>
      </c>
      <c r="I269" s="16" t="s">
        <v>907</v>
      </c>
      <c r="J269" s="16" t="s">
        <v>942</v>
      </c>
    </row>
    <row r="270" spans="1:10" ht="53.25" customHeight="1">
      <c r="A270" s="16">
        <v>12</v>
      </c>
      <c r="B270" s="16" t="s">
        <v>143</v>
      </c>
      <c r="C270" s="16" t="s">
        <v>671</v>
      </c>
      <c r="D270" s="16" t="s">
        <v>713</v>
      </c>
      <c r="E270" s="17" t="s">
        <v>185</v>
      </c>
      <c r="F270" s="16" t="s">
        <v>693</v>
      </c>
      <c r="G270" s="16">
        <v>15000</v>
      </c>
      <c r="H270" s="16">
        <v>15000</v>
      </c>
      <c r="I270" s="16" t="s">
        <v>907</v>
      </c>
      <c r="J270" s="16" t="s">
        <v>942</v>
      </c>
    </row>
    <row r="271" spans="1:10" ht="42" customHeight="1">
      <c r="A271" s="16">
        <v>13</v>
      </c>
      <c r="B271" s="16" t="s">
        <v>144</v>
      </c>
      <c r="C271" s="16" t="s">
        <v>687</v>
      </c>
      <c r="D271" s="16" t="s">
        <v>713</v>
      </c>
      <c r="E271" s="17" t="s">
        <v>145</v>
      </c>
      <c r="F271" s="16" t="s">
        <v>693</v>
      </c>
      <c r="G271" s="16">
        <v>20000</v>
      </c>
      <c r="H271" s="16">
        <v>20000</v>
      </c>
      <c r="I271" s="16" t="s">
        <v>907</v>
      </c>
      <c r="J271" s="16" t="s">
        <v>942</v>
      </c>
    </row>
    <row r="272" spans="1:10" ht="59.25" customHeight="1">
      <c r="A272" s="16">
        <v>14</v>
      </c>
      <c r="B272" s="16" t="s">
        <v>146</v>
      </c>
      <c r="C272" s="16" t="s">
        <v>687</v>
      </c>
      <c r="D272" s="16" t="s">
        <v>828</v>
      </c>
      <c r="E272" s="17" t="s">
        <v>374</v>
      </c>
      <c r="F272" s="16" t="s">
        <v>693</v>
      </c>
      <c r="G272" s="16">
        <v>22800</v>
      </c>
      <c r="H272" s="16">
        <v>22800</v>
      </c>
      <c r="I272" s="16" t="s">
        <v>907</v>
      </c>
      <c r="J272" s="16" t="s">
        <v>147</v>
      </c>
    </row>
    <row r="273" spans="1:10" s="61" customFormat="1" ht="47.25" customHeight="1">
      <c r="A273" s="16">
        <v>15</v>
      </c>
      <c r="B273" s="16" t="s">
        <v>148</v>
      </c>
      <c r="C273" s="16" t="s">
        <v>687</v>
      </c>
      <c r="D273" s="16" t="s">
        <v>713</v>
      </c>
      <c r="E273" s="17" t="s">
        <v>149</v>
      </c>
      <c r="F273" s="16" t="s">
        <v>693</v>
      </c>
      <c r="G273" s="16">
        <v>100000</v>
      </c>
      <c r="H273" s="16">
        <v>100000</v>
      </c>
      <c r="I273" s="16" t="s">
        <v>907</v>
      </c>
      <c r="J273" s="16" t="s">
        <v>150</v>
      </c>
    </row>
    <row r="274" spans="1:10" ht="44.25" customHeight="1">
      <c r="A274" s="16">
        <v>16</v>
      </c>
      <c r="B274" s="16" t="s">
        <v>151</v>
      </c>
      <c r="C274" s="16" t="s">
        <v>687</v>
      </c>
      <c r="D274" s="16" t="s">
        <v>713</v>
      </c>
      <c r="E274" s="17" t="s">
        <v>152</v>
      </c>
      <c r="F274" s="16" t="s">
        <v>693</v>
      </c>
      <c r="G274" s="16">
        <v>3800</v>
      </c>
      <c r="H274" s="16">
        <v>3800</v>
      </c>
      <c r="I274" s="19" t="s">
        <v>907</v>
      </c>
      <c r="J274" s="16" t="s">
        <v>711</v>
      </c>
    </row>
    <row r="275" spans="1:10" ht="42.75" customHeight="1">
      <c r="A275" s="16">
        <v>17</v>
      </c>
      <c r="B275" s="16" t="s">
        <v>153</v>
      </c>
      <c r="C275" s="16" t="s">
        <v>687</v>
      </c>
      <c r="D275" s="16" t="s">
        <v>713</v>
      </c>
      <c r="E275" s="17" t="s">
        <v>154</v>
      </c>
      <c r="F275" s="16" t="s">
        <v>693</v>
      </c>
      <c r="G275" s="16">
        <v>2000</v>
      </c>
      <c r="H275" s="16">
        <v>2000</v>
      </c>
      <c r="I275" s="19" t="s">
        <v>907</v>
      </c>
      <c r="J275" s="16" t="s">
        <v>711</v>
      </c>
    </row>
    <row r="276" spans="1:10" s="61" customFormat="1" ht="21.75" customHeight="1">
      <c r="A276" s="66" t="s">
        <v>155</v>
      </c>
      <c r="B276" s="67"/>
      <c r="C276" s="12"/>
      <c r="D276" s="12"/>
      <c r="E276" s="49"/>
      <c r="F276" s="12"/>
      <c r="G276" s="12">
        <f>G277+G291+G300+G312</f>
        <v>657349</v>
      </c>
      <c r="H276" s="12">
        <f>H277+H291+H300+H312</f>
        <v>657349</v>
      </c>
      <c r="I276" s="19"/>
      <c r="J276" s="12"/>
    </row>
    <row r="277" spans="1:10" s="61" customFormat="1" ht="24.75" customHeight="1">
      <c r="A277" s="66" t="s">
        <v>156</v>
      </c>
      <c r="B277" s="67"/>
      <c r="C277" s="12"/>
      <c r="D277" s="12"/>
      <c r="E277" s="49"/>
      <c r="F277" s="12"/>
      <c r="G277" s="12">
        <f>SUM(G278:G290)</f>
        <v>208419</v>
      </c>
      <c r="H277" s="12">
        <f>SUM(H278:H290)</f>
        <v>208419</v>
      </c>
      <c r="I277" s="12"/>
      <c r="J277" s="12"/>
    </row>
    <row r="278" spans="1:10" s="61" customFormat="1" ht="40.5" customHeight="1">
      <c r="A278" s="16">
        <v>1</v>
      </c>
      <c r="B278" s="16" t="s">
        <v>1181</v>
      </c>
      <c r="C278" s="16" t="s">
        <v>687</v>
      </c>
      <c r="D278" s="16" t="s">
        <v>672</v>
      </c>
      <c r="E278" s="17" t="s">
        <v>918</v>
      </c>
      <c r="F278" s="16" t="s">
        <v>674</v>
      </c>
      <c r="G278" s="16">
        <v>1200</v>
      </c>
      <c r="H278" s="16">
        <v>1200</v>
      </c>
      <c r="I278" s="16" t="s">
        <v>919</v>
      </c>
      <c r="J278" s="16" t="s">
        <v>920</v>
      </c>
    </row>
    <row r="279" spans="1:10" s="61" customFormat="1" ht="40.5" customHeight="1">
      <c r="A279" s="16">
        <v>2</v>
      </c>
      <c r="B279" s="16" t="s">
        <v>157</v>
      </c>
      <c r="C279" s="16" t="s">
        <v>687</v>
      </c>
      <c r="D279" s="16" t="s">
        <v>1037</v>
      </c>
      <c r="E279" s="17" t="s">
        <v>158</v>
      </c>
      <c r="F279" s="16" t="s">
        <v>693</v>
      </c>
      <c r="G279" s="16">
        <v>2400</v>
      </c>
      <c r="H279" s="16">
        <v>2400</v>
      </c>
      <c r="I279" s="16" t="s">
        <v>907</v>
      </c>
      <c r="J279" s="16" t="s">
        <v>920</v>
      </c>
    </row>
    <row r="280" spans="1:10" s="61" customFormat="1" ht="40.5" customHeight="1">
      <c r="A280" s="16">
        <v>3</v>
      </c>
      <c r="B280" s="16" t="s">
        <v>159</v>
      </c>
      <c r="C280" s="16" t="s">
        <v>687</v>
      </c>
      <c r="D280" s="16" t="s">
        <v>1037</v>
      </c>
      <c r="E280" s="17" t="s">
        <v>160</v>
      </c>
      <c r="F280" s="16" t="s">
        <v>693</v>
      </c>
      <c r="G280" s="16">
        <v>50000</v>
      </c>
      <c r="H280" s="16">
        <v>50000</v>
      </c>
      <c r="I280" s="16" t="s">
        <v>907</v>
      </c>
      <c r="J280" s="16" t="s">
        <v>920</v>
      </c>
    </row>
    <row r="281" spans="1:10" s="61" customFormat="1" ht="40.5" customHeight="1">
      <c r="A281" s="16">
        <v>4</v>
      </c>
      <c r="B281" s="16" t="s">
        <v>537</v>
      </c>
      <c r="C281" s="16" t="s">
        <v>687</v>
      </c>
      <c r="D281" s="16" t="s">
        <v>1037</v>
      </c>
      <c r="E281" s="17" t="s">
        <v>161</v>
      </c>
      <c r="F281" s="16" t="s">
        <v>693</v>
      </c>
      <c r="G281" s="16">
        <v>1800</v>
      </c>
      <c r="H281" s="16">
        <v>1800</v>
      </c>
      <c r="I281" s="16" t="s">
        <v>907</v>
      </c>
      <c r="J281" s="16" t="s">
        <v>920</v>
      </c>
    </row>
    <row r="282" spans="1:10" s="61" customFormat="1" ht="40.5" customHeight="1">
      <c r="A282" s="16">
        <v>5</v>
      </c>
      <c r="B282" s="16" t="s">
        <v>162</v>
      </c>
      <c r="C282" s="16" t="s">
        <v>687</v>
      </c>
      <c r="D282" s="16" t="s">
        <v>1037</v>
      </c>
      <c r="E282" s="17" t="s">
        <v>163</v>
      </c>
      <c r="F282" s="16" t="s">
        <v>693</v>
      </c>
      <c r="G282" s="16">
        <v>100000</v>
      </c>
      <c r="H282" s="16">
        <v>100000</v>
      </c>
      <c r="I282" s="16" t="s">
        <v>907</v>
      </c>
      <c r="J282" s="16" t="s">
        <v>920</v>
      </c>
    </row>
    <row r="283" spans="1:10" s="61" customFormat="1" ht="40.5" customHeight="1">
      <c r="A283" s="16">
        <v>6</v>
      </c>
      <c r="B283" s="16" t="s">
        <v>164</v>
      </c>
      <c r="C283" s="16" t="s">
        <v>687</v>
      </c>
      <c r="D283" s="16" t="s">
        <v>1037</v>
      </c>
      <c r="E283" s="17" t="s">
        <v>165</v>
      </c>
      <c r="F283" s="16" t="s">
        <v>693</v>
      </c>
      <c r="G283" s="16">
        <v>35000</v>
      </c>
      <c r="H283" s="16">
        <v>35000</v>
      </c>
      <c r="I283" s="16" t="s">
        <v>907</v>
      </c>
      <c r="J283" s="16" t="s">
        <v>920</v>
      </c>
    </row>
    <row r="284" spans="1:10" s="61" customFormat="1" ht="40.5" customHeight="1">
      <c r="A284" s="16">
        <v>7</v>
      </c>
      <c r="B284" s="16" t="s">
        <v>534</v>
      </c>
      <c r="C284" s="16" t="s">
        <v>687</v>
      </c>
      <c r="D284" s="16" t="s">
        <v>730</v>
      </c>
      <c r="E284" s="17" t="s">
        <v>166</v>
      </c>
      <c r="F284" s="16" t="s">
        <v>693</v>
      </c>
      <c r="G284" s="16">
        <v>5200</v>
      </c>
      <c r="H284" s="16">
        <v>5200</v>
      </c>
      <c r="I284" s="16" t="s">
        <v>167</v>
      </c>
      <c r="J284" s="16" t="s">
        <v>920</v>
      </c>
    </row>
    <row r="285" spans="1:10" s="61" customFormat="1" ht="40.5" customHeight="1">
      <c r="A285" s="16">
        <v>8</v>
      </c>
      <c r="B285" s="16" t="s">
        <v>535</v>
      </c>
      <c r="C285" s="16" t="s">
        <v>687</v>
      </c>
      <c r="D285" s="16" t="s">
        <v>1037</v>
      </c>
      <c r="E285" s="17" t="s">
        <v>168</v>
      </c>
      <c r="F285" s="16" t="s">
        <v>693</v>
      </c>
      <c r="G285" s="16">
        <v>5000</v>
      </c>
      <c r="H285" s="16">
        <v>5000</v>
      </c>
      <c r="I285" s="16" t="s">
        <v>907</v>
      </c>
      <c r="J285" s="16" t="s">
        <v>920</v>
      </c>
    </row>
    <row r="286" spans="1:10" s="61" customFormat="1" ht="40.5" customHeight="1">
      <c r="A286" s="16">
        <v>9</v>
      </c>
      <c r="B286" s="16" t="s">
        <v>169</v>
      </c>
      <c r="C286" s="16" t="s">
        <v>687</v>
      </c>
      <c r="D286" s="16" t="s">
        <v>1037</v>
      </c>
      <c r="E286" s="17" t="s">
        <v>170</v>
      </c>
      <c r="F286" s="16" t="s">
        <v>693</v>
      </c>
      <c r="G286" s="16">
        <v>3000</v>
      </c>
      <c r="H286" s="16">
        <v>3000</v>
      </c>
      <c r="I286" s="16" t="s">
        <v>907</v>
      </c>
      <c r="J286" s="16" t="s">
        <v>920</v>
      </c>
    </row>
    <row r="287" spans="1:10" s="61" customFormat="1" ht="40.5" customHeight="1">
      <c r="A287" s="16">
        <v>10</v>
      </c>
      <c r="B287" s="16" t="s">
        <v>536</v>
      </c>
      <c r="C287" s="16" t="s">
        <v>687</v>
      </c>
      <c r="D287" s="16" t="s">
        <v>1037</v>
      </c>
      <c r="E287" s="17" t="s">
        <v>171</v>
      </c>
      <c r="F287" s="16" t="s">
        <v>693</v>
      </c>
      <c r="G287" s="16">
        <v>400</v>
      </c>
      <c r="H287" s="16">
        <v>400</v>
      </c>
      <c r="I287" s="16" t="s">
        <v>907</v>
      </c>
      <c r="J287" s="16" t="s">
        <v>920</v>
      </c>
    </row>
    <row r="288" spans="1:10" s="61" customFormat="1" ht="69" customHeight="1">
      <c r="A288" s="16">
        <v>11</v>
      </c>
      <c r="B288" s="19" t="s">
        <v>921</v>
      </c>
      <c r="C288" s="16" t="s">
        <v>827</v>
      </c>
      <c r="D288" s="16" t="s">
        <v>691</v>
      </c>
      <c r="E288" s="17" t="s">
        <v>1182</v>
      </c>
      <c r="F288" s="16" t="s">
        <v>693</v>
      </c>
      <c r="G288" s="16">
        <v>1644</v>
      </c>
      <c r="H288" s="16">
        <v>1644</v>
      </c>
      <c r="I288" s="16" t="s">
        <v>907</v>
      </c>
      <c r="J288" s="16" t="s">
        <v>920</v>
      </c>
    </row>
    <row r="289" spans="1:10" s="61" customFormat="1" ht="86.25" customHeight="1">
      <c r="A289" s="16">
        <v>12</v>
      </c>
      <c r="B289" s="19" t="s">
        <v>1183</v>
      </c>
      <c r="C289" s="16" t="s">
        <v>687</v>
      </c>
      <c r="D289" s="16" t="s">
        <v>691</v>
      </c>
      <c r="E289" s="17" t="s">
        <v>375</v>
      </c>
      <c r="F289" s="16" t="s">
        <v>674</v>
      </c>
      <c r="G289" s="16">
        <v>340</v>
      </c>
      <c r="H289" s="16">
        <v>340</v>
      </c>
      <c r="I289" s="16" t="s">
        <v>907</v>
      </c>
      <c r="J289" s="16" t="s">
        <v>920</v>
      </c>
    </row>
    <row r="290" spans="1:10" ht="33.75" customHeight="1">
      <c r="A290" s="16">
        <v>13</v>
      </c>
      <c r="B290" s="19" t="s">
        <v>172</v>
      </c>
      <c r="C290" s="16" t="s">
        <v>687</v>
      </c>
      <c r="D290" s="16" t="s">
        <v>713</v>
      </c>
      <c r="E290" s="18" t="s">
        <v>376</v>
      </c>
      <c r="F290" s="19" t="s">
        <v>693</v>
      </c>
      <c r="G290" s="19">
        <v>2435</v>
      </c>
      <c r="H290" s="16">
        <f>G290</f>
        <v>2435</v>
      </c>
      <c r="I290" s="19" t="s">
        <v>907</v>
      </c>
      <c r="J290" s="16" t="s">
        <v>920</v>
      </c>
    </row>
    <row r="291" spans="1:10" s="61" customFormat="1" ht="24.75" customHeight="1">
      <c r="A291" s="66" t="s">
        <v>173</v>
      </c>
      <c r="B291" s="67"/>
      <c r="C291" s="12"/>
      <c r="D291" s="12"/>
      <c r="E291" s="49"/>
      <c r="F291" s="12"/>
      <c r="G291" s="12">
        <f>SUM(G292:G299)</f>
        <v>63640</v>
      </c>
      <c r="H291" s="12">
        <f>SUM(H292:H299)</f>
        <v>63640</v>
      </c>
      <c r="I291" s="19"/>
      <c r="J291" s="12"/>
    </row>
    <row r="292" spans="1:10" ht="36.75" customHeight="1">
      <c r="A292" s="16">
        <v>1</v>
      </c>
      <c r="B292" s="19" t="s">
        <v>1186</v>
      </c>
      <c r="C292" s="19" t="s">
        <v>687</v>
      </c>
      <c r="D292" s="19" t="s">
        <v>672</v>
      </c>
      <c r="E292" s="18" t="s">
        <v>1187</v>
      </c>
      <c r="F292" s="19" t="s">
        <v>718</v>
      </c>
      <c r="G292" s="19">
        <v>1000</v>
      </c>
      <c r="H292" s="19">
        <v>1000</v>
      </c>
      <c r="I292" s="19" t="s">
        <v>907</v>
      </c>
      <c r="J292" s="19" t="s">
        <v>1188</v>
      </c>
    </row>
    <row r="293" spans="1:10" ht="148.5" customHeight="1">
      <c r="A293" s="16">
        <v>2</v>
      </c>
      <c r="B293" s="19" t="s">
        <v>174</v>
      </c>
      <c r="C293" s="19" t="s">
        <v>175</v>
      </c>
      <c r="D293" s="19" t="s">
        <v>176</v>
      </c>
      <c r="E293" s="18" t="s">
        <v>177</v>
      </c>
      <c r="F293" s="19" t="s">
        <v>693</v>
      </c>
      <c r="G293" s="19">
        <v>700</v>
      </c>
      <c r="H293" s="19">
        <v>700</v>
      </c>
      <c r="I293" s="19" t="s">
        <v>907</v>
      </c>
      <c r="J293" s="19" t="s">
        <v>1188</v>
      </c>
    </row>
    <row r="294" spans="1:10" ht="53.25" customHeight="1">
      <c r="A294" s="16">
        <v>3</v>
      </c>
      <c r="B294" s="19" t="s">
        <v>1189</v>
      </c>
      <c r="C294" s="19" t="s">
        <v>687</v>
      </c>
      <c r="D294" s="19" t="s">
        <v>672</v>
      </c>
      <c r="E294" s="18" t="s">
        <v>1190</v>
      </c>
      <c r="F294" s="19" t="s">
        <v>718</v>
      </c>
      <c r="G294" s="33">
        <v>15000</v>
      </c>
      <c r="H294" s="33">
        <v>15000</v>
      </c>
      <c r="I294" s="19" t="s">
        <v>1191</v>
      </c>
      <c r="J294" s="19" t="s">
        <v>581</v>
      </c>
    </row>
    <row r="295" spans="1:10" ht="55.5" customHeight="1">
      <c r="A295" s="16">
        <v>4</v>
      </c>
      <c r="B295" s="19" t="s">
        <v>1192</v>
      </c>
      <c r="C295" s="19" t="s">
        <v>687</v>
      </c>
      <c r="D295" s="19" t="s">
        <v>691</v>
      </c>
      <c r="E295" s="18" t="s">
        <v>1193</v>
      </c>
      <c r="F295" s="19" t="s">
        <v>693</v>
      </c>
      <c r="G295" s="19">
        <v>11150</v>
      </c>
      <c r="H295" s="19">
        <v>11150</v>
      </c>
      <c r="I295" s="19" t="s">
        <v>582</v>
      </c>
      <c r="J295" s="16" t="s">
        <v>928</v>
      </c>
    </row>
    <row r="296" spans="1:10" ht="38.25" customHeight="1">
      <c r="A296" s="16">
        <v>5</v>
      </c>
      <c r="B296" s="19" t="s">
        <v>178</v>
      </c>
      <c r="C296" s="19" t="s">
        <v>179</v>
      </c>
      <c r="D296" s="19" t="s">
        <v>672</v>
      </c>
      <c r="E296" s="18" t="s">
        <v>180</v>
      </c>
      <c r="F296" s="19" t="s">
        <v>693</v>
      </c>
      <c r="G296" s="19">
        <v>15000</v>
      </c>
      <c r="H296" s="19">
        <v>15000</v>
      </c>
      <c r="I296" s="19" t="s">
        <v>907</v>
      </c>
      <c r="J296" s="16" t="s">
        <v>928</v>
      </c>
    </row>
    <row r="297" spans="1:10" ht="39.75" customHeight="1">
      <c r="A297" s="16">
        <v>6</v>
      </c>
      <c r="B297" s="19" t="s">
        <v>1194</v>
      </c>
      <c r="C297" s="19" t="s">
        <v>687</v>
      </c>
      <c r="D297" s="19" t="s">
        <v>691</v>
      </c>
      <c r="E297" s="18" t="s">
        <v>1195</v>
      </c>
      <c r="F297" s="19" t="s">
        <v>693</v>
      </c>
      <c r="G297" s="19">
        <v>12900</v>
      </c>
      <c r="H297" s="19">
        <v>12900</v>
      </c>
      <c r="I297" s="19" t="s">
        <v>907</v>
      </c>
      <c r="J297" s="16" t="s">
        <v>1196</v>
      </c>
    </row>
    <row r="298" spans="1:10" ht="45.75" customHeight="1">
      <c r="A298" s="16">
        <v>7</v>
      </c>
      <c r="B298" s="19" t="s">
        <v>187</v>
      </c>
      <c r="C298" s="19" t="s">
        <v>687</v>
      </c>
      <c r="D298" s="19" t="s">
        <v>691</v>
      </c>
      <c r="E298" s="18" t="s">
        <v>188</v>
      </c>
      <c r="F298" s="19" t="s">
        <v>693</v>
      </c>
      <c r="G298" s="19">
        <v>390</v>
      </c>
      <c r="H298" s="19">
        <v>390</v>
      </c>
      <c r="I298" s="19" t="s">
        <v>907</v>
      </c>
      <c r="J298" s="16" t="s">
        <v>928</v>
      </c>
    </row>
    <row r="299" spans="1:10" ht="45.75" customHeight="1">
      <c r="A299" s="16">
        <v>8</v>
      </c>
      <c r="B299" s="19" t="s">
        <v>1197</v>
      </c>
      <c r="C299" s="19" t="s">
        <v>687</v>
      </c>
      <c r="D299" s="19" t="s">
        <v>672</v>
      </c>
      <c r="E299" s="18" t="s">
        <v>1198</v>
      </c>
      <c r="F299" s="19" t="s">
        <v>693</v>
      </c>
      <c r="G299" s="19">
        <v>7500</v>
      </c>
      <c r="H299" s="19">
        <v>7500</v>
      </c>
      <c r="I299" s="19" t="s">
        <v>907</v>
      </c>
      <c r="J299" s="16" t="s">
        <v>928</v>
      </c>
    </row>
    <row r="300" spans="1:10" s="61" customFormat="1" ht="24.75" customHeight="1">
      <c r="A300" s="66" t="s">
        <v>189</v>
      </c>
      <c r="B300" s="67"/>
      <c r="C300" s="12"/>
      <c r="D300" s="12"/>
      <c r="E300" s="49"/>
      <c r="F300" s="12"/>
      <c r="G300" s="12">
        <f>SUM(G301:G311)</f>
        <v>145300</v>
      </c>
      <c r="H300" s="12">
        <f>SUM(H301:H311)</f>
        <v>145300</v>
      </c>
      <c r="I300" s="19"/>
      <c r="J300" s="12"/>
    </row>
    <row r="301" spans="1:10" ht="37.5" customHeight="1">
      <c r="A301" s="16">
        <v>1</v>
      </c>
      <c r="B301" s="33" t="s">
        <v>930</v>
      </c>
      <c r="C301" s="33" t="s">
        <v>687</v>
      </c>
      <c r="D301" s="33" t="s">
        <v>672</v>
      </c>
      <c r="E301" s="34" t="s">
        <v>931</v>
      </c>
      <c r="F301" s="19" t="s">
        <v>674</v>
      </c>
      <c r="G301" s="33">
        <v>18000</v>
      </c>
      <c r="H301" s="33">
        <v>18000</v>
      </c>
      <c r="I301" s="19" t="s">
        <v>675</v>
      </c>
      <c r="J301" s="33" t="s">
        <v>932</v>
      </c>
    </row>
    <row r="302" spans="1:10" ht="31.5" customHeight="1">
      <c r="A302" s="16">
        <v>2</v>
      </c>
      <c r="B302" s="33" t="s">
        <v>1200</v>
      </c>
      <c r="C302" s="33" t="s">
        <v>827</v>
      </c>
      <c r="D302" s="33" t="s">
        <v>1201</v>
      </c>
      <c r="E302" s="34" t="s">
        <v>1202</v>
      </c>
      <c r="F302" s="33" t="s">
        <v>674</v>
      </c>
      <c r="G302" s="33">
        <v>10000</v>
      </c>
      <c r="H302" s="33">
        <v>10000</v>
      </c>
      <c r="I302" s="19" t="s">
        <v>907</v>
      </c>
      <c r="J302" s="33" t="s">
        <v>1203</v>
      </c>
    </row>
    <row r="303" spans="1:10" ht="36.75" customHeight="1">
      <c r="A303" s="16">
        <v>3</v>
      </c>
      <c r="B303" s="33" t="s">
        <v>1204</v>
      </c>
      <c r="C303" s="33" t="s">
        <v>827</v>
      </c>
      <c r="D303" s="16" t="s">
        <v>1037</v>
      </c>
      <c r="E303" s="34" t="s">
        <v>1205</v>
      </c>
      <c r="F303" s="33" t="s">
        <v>674</v>
      </c>
      <c r="G303" s="33">
        <v>10000</v>
      </c>
      <c r="H303" s="33">
        <v>10000</v>
      </c>
      <c r="I303" s="19" t="s">
        <v>907</v>
      </c>
      <c r="J303" s="33" t="s">
        <v>1203</v>
      </c>
    </row>
    <row r="304" spans="1:10" ht="36.75" customHeight="1">
      <c r="A304" s="16">
        <v>4</v>
      </c>
      <c r="B304" s="33" t="s">
        <v>1206</v>
      </c>
      <c r="C304" s="33" t="s">
        <v>687</v>
      </c>
      <c r="D304" s="33" t="s">
        <v>1041</v>
      </c>
      <c r="E304" s="34" t="s">
        <v>1207</v>
      </c>
      <c r="F304" s="33" t="s">
        <v>674</v>
      </c>
      <c r="G304" s="33">
        <v>8000</v>
      </c>
      <c r="H304" s="33">
        <v>8000</v>
      </c>
      <c r="I304" s="19" t="s">
        <v>907</v>
      </c>
      <c r="J304" s="33" t="s">
        <v>1203</v>
      </c>
    </row>
    <row r="305" spans="1:10" ht="36.75" customHeight="1">
      <c r="A305" s="16">
        <v>5</v>
      </c>
      <c r="B305" s="33" t="s">
        <v>1208</v>
      </c>
      <c r="C305" s="33" t="s">
        <v>687</v>
      </c>
      <c r="D305" s="33" t="s">
        <v>1165</v>
      </c>
      <c r="E305" s="34" t="s">
        <v>1207</v>
      </c>
      <c r="F305" s="33" t="s">
        <v>674</v>
      </c>
      <c r="G305" s="33">
        <v>8000</v>
      </c>
      <c r="H305" s="33">
        <v>8000</v>
      </c>
      <c r="I305" s="19" t="s">
        <v>907</v>
      </c>
      <c r="J305" s="33" t="s">
        <v>1203</v>
      </c>
    </row>
    <row r="306" spans="1:10" ht="36.75" customHeight="1">
      <c r="A306" s="16">
        <v>6</v>
      </c>
      <c r="B306" s="33" t="s">
        <v>1209</v>
      </c>
      <c r="C306" s="33" t="s">
        <v>827</v>
      </c>
      <c r="D306" s="33" t="s">
        <v>1210</v>
      </c>
      <c r="E306" s="34" t="s">
        <v>1211</v>
      </c>
      <c r="F306" s="33" t="s">
        <v>674</v>
      </c>
      <c r="G306" s="33">
        <v>8000</v>
      </c>
      <c r="H306" s="33">
        <v>8000</v>
      </c>
      <c r="I306" s="19" t="s">
        <v>907</v>
      </c>
      <c r="J306" s="33" t="s">
        <v>1203</v>
      </c>
    </row>
    <row r="307" spans="1:10" ht="36.75" customHeight="1">
      <c r="A307" s="16">
        <v>7</v>
      </c>
      <c r="B307" s="33" t="s">
        <v>1212</v>
      </c>
      <c r="C307" s="33" t="s">
        <v>687</v>
      </c>
      <c r="D307" s="33" t="s">
        <v>1041</v>
      </c>
      <c r="E307" s="34" t="s">
        <v>1213</v>
      </c>
      <c r="F307" s="19" t="s">
        <v>718</v>
      </c>
      <c r="G307" s="33">
        <v>20000</v>
      </c>
      <c r="H307" s="33">
        <v>20000</v>
      </c>
      <c r="I307" s="19" t="s">
        <v>907</v>
      </c>
      <c r="J307" s="33" t="s">
        <v>1203</v>
      </c>
    </row>
    <row r="308" spans="1:10" ht="36.75" customHeight="1">
      <c r="A308" s="16">
        <v>8</v>
      </c>
      <c r="B308" s="33" t="s">
        <v>1214</v>
      </c>
      <c r="C308" s="33" t="s">
        <v>827</v>
      </c>
      <c r="D308" s="33" t="s">
        <v>1215</v>
      </c>
      <c r="E308" s="34" t="s">
        <v>1216</v>
      </c>
      <c r="F308" s="33" t="s">
        <v>674</v>
      </c>
      <c r="G308" s="33">
        <v>3000</v>
      </c>
      <c r="H308" s="33">
        <v>3000</v>
      </c>
      <c r="I308" s="19" t="s">
        <v>907</v>
      </c>
      <c r="J308" s="33" t="s">
        <v>935</v>
      </c>
    </row>
    <row r="309" spans="1:10" ht="36.75" customHeight="1">
      <c r="A309" s="16">
        <v>9</v>
      </c>
      <c r="B309" s="33" t="s">
        <v>190</v>
      </c>
      <c r="C309" s="33" t="s">
        <v>827</v>
      </c>
      <c r="D309" s="33" t="s">
        <v>191</v>
      </c>
      <c r="E309" s="34" t="s">
        <v>192</v>
      </c>
      <c r="F309" s="19" t="s">
        <v>693</v>
      </c>
      <c r="G309" s="33">
        <v>43000</v>
      </c>
      <c r="H309" s="33">
        <v>43000</v>
      </c>
      <c r="I309" s="19" t="s">
        <v>907</v>
      </c>
      <c r="J309" s="33" t="s">
        <v>193</v>
      </c>
    </row>
    <row r="310" spans="1:10" ht="55.5" customHeight="1">
      <c r="A310" s="16">
        <v>10</v>
      </c>
      <c r="B310" s="33" t="s">
        <v>933</v>
      </c>
      <c r="C310" s="33" t="s">
        <v>687</v>
      </c>
      <c r="D310" s="33" t="s">
        <v>691</v>
      </c>
      <c r="E310" s="34" t="s">
        <v>934</v>
      </c>
      <c r="F310" s="19">
        <v>2016</v>
      </c>
      <c r="G310" s="33">
        <v>4300</v>
      </c>
      <c r="H310" s="33">
        <f>G310</f>
        <v>4300</v>
      </c>
      <c r="I310" s="19" t="s">
        <v>675</v>
      </c>
      <c r="J310" s="33" t="s">
        <v>935</v>
      </c>
    </row>
    <row r="311" spans="1:10" ht="54.75" customHeight="1">
      <c r="A311" s="16">
        <v>11</v>
      </c>
      <c r="B311" s="33" t="s">
        <v>936</v>
      </c>
      <c r="C311" s="33" t="s">
        <v>687</v>
      </c>
      <c r="D311" s="33" t="s">
        <v>691</v>
      </c>
      <c r="E311" s="34" t="s">
        <v>937</v>
      </c>
      <c r="F311" s="19">
        <v>2016</v>
      </c>
      <c r="G311" s="33">
        <v>13000</v>
      </c>
      <c r="H311" s="33">
        <f>G311</f>
        <v>13000</v>
      </c>
      <c r="I311" s="19" t="s">
        <v>675</v>
      </c>
      <c r="J311" s="33" t="s">
        <v>938</v>
      </c>
    </row>
    <row r="312" spans="1:10" s="61" customFormat="1" ht="24.75" customHeight="1">
      <c r="A312" s="66" t="s">
        <v>194</v>
      </c>
      <c r="B312" s="67"/>
      <c r="C312" s="12"/>
      <c r="D312" s="12"/>
      <c r="E312" s="49"/>
      <c r="F312" s="12"/>
      <c r="G312" s="12">
        <f>SUM(G313:G331)</f>
        <v>239990</v>
      </c>
      <c r="H312" s="12">
        <f>SUM(H313:H331)</f>
        <v>239990</v>
      </c>
      <c r="I312" s="19"/>
      <c r="J312" s="12"/>
    </row>
    <row r="313" spans="1:10" s="61" customFormat="1" ht="45" customHeight="1">
      <c r="A313" s="16">
        <v>1</v>
      </c>
      <c r="B313" s="16" t="s">
        <v>1218</v>
      </c>
      <c r="C313" s="16" t="s">
        <v>782</v>
      </c>
      <c r="D313" s="16" t="s">
        <v>672</v>
      </c>
      <c r="E313" s="17" t="s">
        <v>1219</v>
      </c>
      <c r="F313" s="16" t="s">
        <v>674</v>
      </c>
      <c r="G313" s="16">
        <v>12000</v>
      </c>
      <c r="H313" s="16">
        <v>12000</v>
      </c>
      <c r="I313" s="19" t="s">
        <v>907</v>
      </c>
      <c r="J313" s="19" t="s">
        <v>942</v>
      </c>
    </row>
    <row r="314" spans="1:10" s="61" customFormat="1" ht="38.25" customHeight="1">
      <c r="A314" s="16">
        <v>2</v>
      </c>
      <c r="B314" s="16" t="s">
        <v>1220</v>
      </c>
      <c r="C314" s="16" t="s">
        <v>687</v>
      </c>
      <c r="D314" s="16" t="s">
        <v>672</v>
      </c>
      <c r="E314" s="17" t="s">
        <v>1221</v>
      </c>
      <c r="F314" s="16" t="s">
        <v>674</v>
      </c>
      <c r="G314" s="16">
        <v>10800</v>
      </c>
      <c r="H314" s="16">
        <v>10800</v>
      </c>
      <c r="I314" s="19" t="s">
        <v>907</v>
      </c>
      <c r="J314" s="19" t="s">
        <v>942</v>
      </c>
    </row>
    <row r="315" spans="1:10" s="61" customFormat="1" ht="49.5" customHeight="1">
      <c r="A315" s="16">
        <v>3</v>
      </c>
      <c r="B315" s="16" t="s">
        <v>195</v>
      </c>
      <c r="C315" s="16" t="s">
        <v>687</v>
      </c>
      <c r="D315" s="16" t="s">
        <v>672</v>
      </c>
      <c r="E315" s="17" t="s">
        <v>196</v>
      </c>
      <c r="F315" s="16" t="s">
        <v>693</v>
      </c>
      <c r="G315" s="16">
        <v>15000</v>
      </c>
      <c r="H315" s="16">
        <v>15000</v>
      </c>
      <c r="I315" s="16" t="s">
        <v>907</v>
      </c>
      <c r="J315" s="19" t="s">
        <v>942</v>
      </c>
    </row>
    <row r="316" spans="1:10" s="61" customFormat="1" ht="45" customHeight="1">
      <c r="A316" s="16">
        <v>4</v>
      </c>
      <c r="B316" s="16" t="s">
        <v>1222</v>
      </c>
      <c r="C316" s="16" t="s">
        <v>782</v>
      </c>
      <c r="D316" s="16" t="s">
        <v>672</v>
      </c>
      <c r="E316" s="17" t="s">
        <v>1223</v>
      </c>
      <c r="F316" s="16" t="s">
        <v>674</v>
      </c>
      <c r="G316" s="16">
        <v>5000</v>
      </c>
      <c r="H316" s="16">
        <v>5000</v>
      </c>
      <c r="I316" s="16" t="s">
        <v>907</v>
      </c>
      <c r="J316" s="19" t="s">
        <v>942</v>
      </c>
    </row>
    <row r="317" spans="1:10" s="61" customFormat="1" ht="48" customHeight="1">
      <c r="A317" s="16">
        <v>5</v>
      </c>
      <c r="B317" s="16" t="s">
        <v>197</v>
      </c>
      <c r="C317" s="16" t="s">
        <v>687</v>
      </c>
      <c r="D317" s="16" t="s">
        <v>501</v>
      </c>
      <c r="E317" s="17" t="s">
        <v>198</v>
      </c>
      <c r="F317" s="16" t="s">
        <v>693</v>
      </c>
      <c r="G317" s="16">
        <v>27800</v>
      </c>
      <c r="H317" s="16">
        <v>27800</v>
      </c>
      <c r="I317" s="16" t="s">
        <v>907</v>
      </c>
      <c r="J317" s="19" t="s">
        <v>942</v>
      </c>
    </row>
    <row r="318" spans="1:10" s="61" customFormat="1" ht="38.25" customHeight="1">
      <c r="A318" s="16">
        <v>6</v>
      </c>
      <c r="B318" s="16" t="s">
        <v>199</v>
      </c>
      <c r="C318" s="16" t="s">
        <v>687</v>
      </c>
      <c r="D318" s="19" t="s">
        <v>200</v>
      </c>
      <c r="E318" s="17" t="s">
        <v>201</v>
      </c>
      <c r="F318" s="16" t="s">
        <v>693</v>
      </c>
      <c r="G318" s="16">
        <v>25000</v>
      </c>
      <c r="H318" s="16">
        <v>25000</v>
      </c>
      <c r="I318" s="16" t="s">
        <v>907</v>
      </c>
      <c r="J318" s="19" t="s">
        <v>942</v>
      </c>
    </row>
    <row r="319" spans="1:10" ht="46.5" customHeight="1">
      <c r="A319" s="16">
        <v>7</v>
      </c>
      <c r="B319" s="16" t="s">
        <v>940</v>
      </c>
      <c r="C319" s="16" t="s">
        <v>687</v>
      </c>
      <c r="D319" s="19" t="s">
        <v>672</v>
      </c>
      <c r="E319" s="17" t="s">
        <v>941</v>
      </c>
      <c r="F319" s="16" t="s">
        <v>674</v>
      </c>
      <c r="G319" s="16">
        <v>30000</v>
      </c>
      <c r="H319" s="16">
        <f>G319</f>
        <v>30000</v>
      </c>
      <c r="I319" s="16" t="s">
        <v>675</v>
      </c>
      <c r="J319" s="19" t="s">
        <v>942</v>
      </c>
    </row>
    <row r="320" spans="1:10" ht="38.25" customHeight="1">
      <c r="A320" s="16">
        <v>8</v>
      </c>
      <c r="B320" s="16" t="s">
        <v>202</v>
      </c>
      <c r="C320" s="16" t="s">
        <v>687</v>
      </c>
      <c r="D320" s="16" t="s">
        <v>1041</v>
      </c>
      <c r="E320" s="17" t="s">
        <v>203</v>
      </c>
      <c r="F320" s="16" t="s">
        <v>693</v>
      </c>
      <c r="G320" s="16">
        <v>4000</v>
      </c>
      <c r="H320" s="16">
        <v>4000</v>
      </c>
      <c r="I320" s="16" t="s">
        <v>907</v>
      </c>
      <c r="J320" s="19" t="s">
        <v>942</v>
      </c>
    </row>
    <row r="321" spans="1:10" ht="36.75" customHeight="1">
      <c r="A321" s="16">
        <v>9</v>
      </c>
      <c r="B321" s="16" t="s">
        <v>204</v>
      </c>
      <c r="C321" s="16" t="s">
        <v>687</v>
      </c>
      <c r="D321" s="16" t="s">
        <v>205</v>
      </c>
      <c r="E321" s="17" t="s">
        <v>206</v>
      </c>
      <c r="F321" s="16" t="s">
        <v>693</v>
      </c>
      <c r="G321" s="16">
        <v>900</v>
      </c>
      <c r="H321" s="16">
        <v>900</v>
      </c>
      <c r="I321" s="16" t="s">
        <v>907</v>
      </c>
      <c r="J321" s="19" t="s">
        <v>942</v>
      </c>
    </row>
    <row r="322" spans="1:10" ht="42.75" customHeight="1">
      <c r="A322" s="16">
        <v>10</v>
      </c>
      <c r="B322" s="16" t="s">
        <v>207</v>
      </c>
      <c r="C322" s="16" t="s">
        <v>687</v>
      </c>
      <c r="D322" s="16" t="s">
        <v>208</v>
      </c>
      <c r="E322" s="17" t="s">
        <v>209</v>
      </c>
      <c r="F322" s="16" t="s">
        <v>693</v>
      </c>
      <c r="G322" s="16">
        <f>80*50</f>
        <v>4000</v>
      </c>
      <c r="H322" s="16">
        <f>G322</f>
        <v>4000</v>
      </c>
      <c r="I322" s="16" t="s">
        <v>907</v>
      </c>
      <c r="J322" s="19" t="s">
        <v>942</v>
      </c>
    </row>
    <row r="323" spans="1:10" ht="40.5" customHeight="1">
      <c r="A323" s="16">
        <v>11</v>
      </c>
      <c r="B323" s="16" t="s">
        <v>210</v>
      </c>
      <c r="C323" s="16" t="s">
        <v>687</v>
      </c>
      <c r="D323" s="16" t="s">
        <v>691</v>
      </c>
      <c r="E323" s="17" t="s">
        <v>211</v>
      </c>
      <c r="F323" s="16" t="s">
        <v>693</v>
      </c>
      <c r="G323" s="16">
        <v>1550</v>
      </c>
      <c r="H323" s="16">
        <v>1550</v>
      </c>
      <c r="I323" s="16" t="s">
        <v>907</v>
      </c>
      <c r="J323" s="19" t="s">
        <v>942</v>
      </c>
    </row>
    <row r="324" spans="1:10" ht="48.75" customHeight="1">
      <c r="A324" s="16">
        <v>12</v>
      </c>
      <c r="B324" s="16" t="s">
        <v>212</v>
      </c>
      <c r="C324" s="16" t="s">
        <v>687</v>
      </c>
      <c r="D324" s="16" t="s">
        <v>213</v>
      </c>
      <c r="E324" s="17" t="s">
        <v>214</v>
      </c>
      <c r="F324" s="16" t="s">
        <v>693</v>
      </c>
      <c r="G324" s="16">
        <v>65000</v>
      </c>
      <c r="H324" s="16">
        <v>65000</v>
      </c>
      <c r="I324" s="16" t="s">
        <v>907</v>
      </c>
      <c r="J324" s="19" t="s">
        <v>942</v>
      </c>
    </row>
    <row r="325" spans="1:10" ht="44.25" customHeight="1">
      <c r="A325" s="16">
        <v>13</v>
      </c>
      <c r="B325" s="16" t="s">
        <v>215</v>
      </c>
      <c r="C325" s="16" t="s">
        <v>687</v>
      </c>
      <c r="D325" s="16" t="s">
        <v>216</v>
      </c>
      <c r="E325" s="17" t="s">
        <v>217</v>
      </c>
      <c r="F325" s="16" t="s">
        <v>693</v>
      </c>
      <c r="G325" s="16">
        <v>20000</v>
      </c>
      <c r="H325" s="16">
        <f>G325</f>
        <v>20000</v>
      </c>
      <c r="I325" s="16" t="s">
        <v>729</v>
      </c>
      <c r="J325" s="19" t="s">
        <v>942</v>
      </c>
    </row>
    <row r="326" spans="1:10" ht="72.75" customHeight="1">
      <c r="A326" s="16">
        <v>14</v>
      </c>
      <c r="B326" s="16" t="s">
        <v>1224</v>
      </c>
      <c r="C326" s="16" t="s">
        <v>687</v>
      </c>
      <c r="D326" s="16" t="s">
        <v>713</v>
      </c>
      <c r="E326" s="17" t="s">
        <v>1225</v>
      </c>
      <c r="F326" s="16" t="s">
        <v>718</v>
      </c>
      <c r="G326" s="16">
        <v>260</v>
      </c>
      <c r="H326" s="16">
        <v>260</v>
      </c>
      <c r="I326" s="16" t="s">
        <v>907</v>
      </c>
      <c r="J326" s="16" t="s">
        <v>1226</v>
      </c>
    </row>
    <row r="327" spans="1:10" ht="51" customHeight="1">
      <c r="A327" s="16">
        <v>15</v>
      </c>
      <c r="B327" s="16" t="s">
        <v>530</v>
      </c>
      <c r="C327" s="16" t="s">
        <v>664</v>
      </c>
      <c r="D327" s="16" t="s">
        <v>713</v>
      </c>
      <c r="E327" s="17" t="s">
        <v>218</v>
      </c>
      <c r="F327" s="16" t="s">
        <v>693</v>
      </c>
      <c r="G327" s="16">
        <v>800</v>
      </c>
      <c r="H327" s="16">
        <v>800</v>
      </c>
      <c r="I327" s="16" t="s">
        <v>668</v>
      </c>
      <c r="J327" s="16" t="s">
        <v>1226</v>
      </c>
    </row>
    <row r="328" spans="1:10" ht="58.5" customHeight="1">
      <c r="A328" s="16">
        <v>16</v>
      </c>
      <c r="B328" s="16" t="s">
        <v>531</v>
      </c>
      <c r="C328" s="16" t="s">
        <v>687</v>
      </c>
      <c r="D328" s="16" t="s">
        <v>713</v>
      </c>
      <c r="E328" s="18" t="s">
        <v>1228</v>
      </c>
      <c r="F328" s="16" t="s">
        <v>718</v>
      </c>
      <c r="G328" s="16">
        <v>1880</v>
      </c>
      <c r="H328" s="16">
        <v>1880</v>
      </c>
      <c r="I328" s="16" t="s">
        <v>907</v>
      </c>
      <c r="J328" s="16" t="s">
        <v>1226</v>
      </c>
    </row>
    <row r="329" spans="1:10" ht="52.5" customHeight="1">
      <c r="A329" s="16">
        <v>17</v>
      </c>
      <c r="B329" s="16" t="s">
        <v>219</v>
      </c>
      <c r="C329" s="16" t="s">
        <v>687</v>
      </c>
      <c r="D329" s="16" t="s">
        <v>713</v>
      </c>
      <c r="E329" s="18" t="s">
        <v>220</v>
      </c>
      <c r="F329" s="16" t="s">
        <v>693</v>
      </c>
      <c r="G329" s="16">
        <v>1200</v>
      </c>
      <c r="H329" s="16">
        <v>1200</v>
      </c>
      <c r="I329" s="16" t="s">
        <v>907</v>
      </c>
      <c r="J329" s="16" t="s">
        <v>1226</v>
      </c>
    </row>
    <row r="330" spans="1:10" ht="45" customHeight="1">
      <c r="A330" s="16">
        <v>18</v>
      </c>
      <c r="B330" s="16" t="s">
        <v>221</v>
      </c>
      <c r="C330" s="16" t="s">
        <v>687</v>
      </c>
      <c r="D330" s="16" t="s">
        <v>713</v>
      </c>
      <c r="E330" s="18" t="s">
        <v>222</v>
      </c>
      <c r="F330" s="16" t="s">
        <v>693</v>
      </c>
      <c r="G330" s="16">
        <v>300</v>
      </c>
      <c r="H330" s="16">
        <v>300</v>
      </c>
      <c r="I330" s="16" t="s">
        <v>907</v>
      </c>
      <c r="J330" s="16" t="s">
        <v>1226</v>
      </c>
    </row>
    <row r="331" spans="1:10" ht="148.5" customHeight="1">
      <c r="A331" s="16">
        <v>19</v>
      </c>
      <c r="B331" s="16" t="s">
        <v>223</v>
      </c>
      <c r="C331" s="16" t="s">
        <v>687</v>
      </c>
      <c r="D331" s="16" t="s">
        <v>713</v>
      </c>
      <c r="E331" s="18" t="s">
        <v>377</v>
      </c>
      <c r="F331" s="16" t="s">
        <v>693</v>
      </c>
      <c r="G331" s="16">
        <v>14500</v>
      </c>
      <c r="H331" s="16">
        <v>14500</v>
      </c>
      <c r="I331" s="16" t="s">
        <v>729</v>
      </c>
      <c r="J331" s="19" t="s">
        <v>224</v>
      </c>
    </row>
    <row r="332" spans="1:10" s="62" customFormat="1" ht="32.25" customHeight="1">
      <c r="A332" s="64" t="s">
        <v>225</v>
      </c>
      <c r="B332" s="65"/>
      <c r="C332" s="64"/>
      <c r="D332" s="64"/>
      <c r="E332" s="17"/>
      <c r="F332" s="16"/>
      <c r="G332" s="35">
        <f>G333+G356</f>
        <v>749286.95</v>
      </c>
      <c r="H332" s="35">
        <f>H333+H356</f>
        <v>738228.95</v>
      </c>
      <c r="I332" s="39"/>
      <c r="J332" s="39"/>
    </row>
    <row r="333" spans="1:10" s="62" customFormat="1" ht="16.5" customHeight="1">
      <c r="A333" s="66" t="s">
        <v>226</v>
      </c>
      <c r="B333" s="67"/>
      <c r="C333" s="40"/>
      <c r="D333" s="40"/>
      <c r="E333" s="41"/>
      <c r="F333" s="16"/>
      <c r="G333" s="35">
        <f>SUM(G334:G355)</f>
        <v>341085.16</v>
      </c>
      <c r="H333" s="35">
        <f>SUM(H334:H355)</f>
        <v>331085.15999999997</v>
      </c>
      <c r="I333" s="39"/>
      <c r="J333" s="39"/>
    </row>
    <row r="334" spans="1:10" ht="49.5" customHeight="1">
      <c r="A334" s="16">
        <v>1</v>
      </c>
      <c r="B334" s="16" t="s">
        <v>544</v>
      </c>
      <c r="C334" s="16" t="s">
        <v>664</v>
      </c>
      <c r="D334" s="16" t="s">
        <v>946</v>
      </c>
      <c r="E334" s="17" t="s">
        <v>947</v>
      </c>
      <c r="F334" s="16" t="s">
        <v>1231</v>
      </c>
      <c r="G334" s="16">
        <v>30000</v>
      </c>
      <c r="H334" s="16">
        <v>20000</v>
      </c>
      <c r="I334" s="16" t="s">
        <v>668</v>
      </c>
      <c r="J334" s="16" t="s">
        <v>948</v>
      </c>
    </row>
    <row r="335" spans="1:10" ht="70.5" customHeight="1">
      <c r="A335" s="16">
        <v>2</v>
      </c>
      <c r="B335" s="31" t="s">
        <v>227</v>
      </c>
      <c r="C335" s="31" t="s">
        <v>687</v>
      </c>
      <c r="D335" s="31" t="s">
        <v>713</v>
      </c>
      <c r="E335" s="30" t="s">
        <v>228</v>
      </c>
      <c r="F335" s="31" t="s">
        <v>693</v>
      </c>
      <c r="G335" s="31">
        <v>12000</v>
      </c>
      <c r="H335" s="31">
        <v>12000</v>
      </c>
      <c r="I335" s="31" t="s">
        <v>907</v>
      </c>
      <c r="J335" s="31" t="s">
        <v>877</v>
      </c>
    </row>
    <row r="336" spans="1:10" ht="66.75" customHeight="1">
      <c r="A336" s="16">
        <v>3</v>
      </c>
      <c r="B336" s="16" t="s">
        <v>229</v>
      </c>
      <c r="C336" s="16" t="s">
        <v>687</v>
      </c>
      <c r="D336" s="16" t="s">
        <v>691</v>
      </c>
      <c r="E336" s="17" t="s">
        <v>230</v>
      </c>
      <c r="F336" s="16" t="s">
        <v>693</v>
      </c>
      <c r="G336" s="16">
        <v>10000</v>
      </c>
      <c r="H336" s="16">
        <v>10000</v>
      </c>
      <c r="I336" s="16" t="s">
        <v>907</v>
      </c>
      <c r="J336" s="16" t="s">
        <v>1094</v>
      </c>
    </row>
    <row r="337" spans="1:10" ht="49.5" customHeight="1">
      <c r="A337" s="16">
        <v>4</v>
      </c>
      <c r="B337" s="16" t="s">
        <v>231</v>
      </c>
      <c r="C337" s="16" t="s">
        <v>687</v>
      </c>
      <c r="D337" s="16" t="s">
        <v>691</v>
      </c>
      <c r="E337" s="17" t="s">
        <v>232</v>
      </c>
      <c r="F337" s="16" t="s">
        <v>693</v>
      </c>
      <c r="G337" s="16">
        <v>7000</v>
      </c>
      <c r="H337" s="16">
        <v>7000</v>
      </c>
      <c r="I337" s="16" t="s">
        <v>907</v>
      </c>
      <c r="J337" s="16" t="s">
        <v>1094</v>
      </c>
    </row>
    <row r="338" spans="1:10" ht="105.75" customHeight="1">
      <c r="A338" s="16">
        <v>5</v>
      </c>
      <c r="B338" s="16" t="s">
        <v>499</v>
      </c>
      <c r="C338" s="16" t="s">
        <v>687</v>
      </c>
      <c r="D338" s="16" t="s">
        <v>691</v>
      </c>
      <c r="E338" s="17" t="s">
        <v>378</v>
      </c>
      <c r="F338" s="16" t="s">
        <v>693</v>
      </c>
      <c r="G338" s="19">
        <v>50000</v>
      </c>
      <c r="H338" s="19">
        <v>50000</v>
      </c>
      <c r="I338" s="16" t="s">
        <v>907</v>
      </c>
      <c r="J338" s="19" t="s">
        <v>864</v>
      </c>
    </row>
    <row r="339" spans="1:10" ht="60" customHeight="1">
      <c r="A339" s="16">
        <v>6</v>
      </c>
      <c r="B339" s="19" t="s">
        <v>949</v>
      </c>
      <c r="C339" s="19" t="s">
        <v>687</v>
      </c>
      <c r="D339" s="19" t="s">
        <v>950</v>
      </c>
      <c r="E339" s="18" t="s">
        <v>951</v>
      </c>
      <c r="F339" s="19" t="s">
        <v>693</v>
      </c>
      <c r="G339" s="19">
        <v>100000</v>
      </c>
      <c r="H339" s="19">
        <v>100000</v>
      </c>
      <c r="I339" s="16" t="s">
        <v>907</v>
      </c>
      <c r="J339" s="19" t="s">
        <v>952</v>
      </c>
    </row>
    <row r="340" spans="1:10" ht="39.75" customHeight="1">
      <c r="A340" s="16">
        <v>7</v>
      </c>
      <c r="B340" s="19" t="s">
        <v>233</v>
      </c>
      <c r="C340" s="19" t="s">
        <v>687</v>
      </c>
      <c r="D340" s="19" t="s">
        <v>713</v>
      </c>
      <c r="E340" s="18" t="s">
        <v>234</v>
      </c>
      <c r="F340" s="19" t="s">
        <v>693</v>
      </c>
      <c r="G340" s="19">
        <v>30000</v>
      </c>
      <c r="H340" s="19">
        <v>30000</v>
      </c>
      <c r="I340" s="16" t="s">
        <v>907</v>
      </c>
      <c r="J340" s="19" t="s">
        <v>864</v>
      </c>
    </row>
    <row r="341" spans="1:10" ht="49.5" customHeight="1">
      <c r="A341" s="16">
        <v>8</v>
      </c>
      <c r="B341" s="19" t="s">
        <v>953</v>
      </c>
      <c r="C341" s="19" t="s">
        <v>664</v>
      </c>
      <c r="D341" s="19" t="s">
        <v>691</v>
      </c>
      <c r="E341" s="18" t="s">
        <v>954</v>
      </c>
      <c r="F341" s="19" t="s">
        <v>693</v>
      </c>
      <c r="G341" s="19">
        <v>33000</v>
      </c>
      <c r="H341" s="19">
        <f>G341</f>
        <v>33000</v>
      </c>
      <c r="I341" s="16" t="s">
        <v>675</v>
      </c>
      <c r="J341" s="19" t="s">
        <v>864</v>
      </c>
    </row>
    <row r="342" spans="1:10" ht="48" customHeight="1">
      <c r="A342" s="16">
        <v>9</v>
      </c>
      <c r="B342" s="19" t="s">
        <v>235</v>
      </c>
      <c r="C342" s="19" t="s">
        <v>664</v>
      </c>
      <c r="D342" s="19" t="s">
        <v>713</v>
      </c>
      <c r="E342" s="18" t="s">
        <v>236</v>
      </c>
      <c r="F342" s="19" t="s">
        <v>693</v>
      </c>
      <c r="G342" s="19">
        <v>6900</v>
      </c>
      <c r="H342" s="19">
        <v>6900</v>
      </c>
      <c r="I342" s="16" t="s">
        <v>907</v>
      </c>
      <c r="J342" s="19" t="s">
        <v>864</v>
      </c>
    </row>
    <row r="343" spans="1:10" ht="42" customHeight="1">
      <c r="A343" s="16">
        <v>10</v>
      </c>
      <c r="B343" s="19" t="s">
        <v>237</v>
      </c>
      <c r="C343" s="19" t="s">
        <v>664</v>
      </c>
      <c r="D343" s="19" t="s">
        <v>713</v>
      </c>
      <c r="E343" s="18" t="s">
        <v>238</v>
      </c>
      <c r="F343" s="19" t="s">
        <v>693</v>
      </c>
      <c r="G343" s="19">
        <v>2000</v>
      </c>
      <c r="H343" s="19">
        <v>2000</v>
      </c>
      <c r="I343" s="16" t="s">
        <v>907</v>
      </c>
      <c r="J343" s="19" t="s">
        <v>864</v>
      </c>
    </row>
    <row r="344" spans="1:10" ht="42.75" customHeight="1">
      <c r="A344" s="16">
        <v>11</v>
      </c>
      <c r="B344" s="19" t="s">
        <v>955</v>
      </c>
      <c r="C344" s="19" t="s">
        <v>664</v>
      </c>
      <c r="D344" s="19" t="s">
        <v>691</v>
      </c>
      <c r="E344" s="18" t="s">
        <v>956</v>
      </c>
      <c r="F344" s="19" t="s">
        <v>693</v>
      </c>
      <c r="G344" s="19">
        <v>5500</v>
      </c>
      <c r="H344" s="19">
        <v>5500</v>
      </c>
      <c r="I344" s="16" t="s">
        <v>675</v>
      </c>
      <c r="J344" s="19" t="s">
        <v>864</v>
      </c>
    </row>
    <row r="345" spans="1:10" ht="53.25" customHeight="1">
      <c r="A345" s="16">
        <v>12</v>
      </c>
      <c r="B345" s="16" t="s">
        <v>239</v>
      </c>
      <c r="C345" s="16" t="s">
        <v>687</v>
      </c>
      <c r="D345" s="16" t="s">
        <v>713</v>
      </c>
      <c r="E345" s="17" t="s">
        <v>240</v>
      </c>
      <c r="F345" s="16" t="s">
        <v>693</v>
      </c>
      <c r="G345" s="16">
        <v>7000</v>
      </c>
      <c r="H345" s="16">
        <v>7000</v>
      </c>
      <c r="I345" s="16" t="s">
        <v>907</v>
      </c>
      <c r="J345" s="16" t="s">
        <v>1094</v>
      </c>
    </row>
    <row r="346" spans="1:10" ht="42.75" customHeight="1">
      <c r="A346" s="16">
        <v>13</v>
      </c>
      <c r="B346" s="19" t="s">
        <v>241</v>
      </c>
      <c r="C346" s="19" t="s">
        <v>664</v>
      </c>
      <c r="D346" s="19" t="s">
        <v>713</v>
      </c>
      <c r="E346" s="18" t="s">
        <v>242</v>
      </c>
      <c r="F346" s="19" t="s">
        <v>693</v>
      </c>
      <c r="G346" s="19">
        <v>4000</v>
      </c>
      <c r="H346" s="19">
        <f>G346</f>
        <v>4000</v>
      </c>
      <c r="I346" s="16" t="s">
        <v>907</v>
      </c>
      <c r="J346" s="19" t="s">
        <v>864</v>
      </c>
    </row>
    <row r="347" spans="1:10" ht="44.25" customHeight="1">
      <c r="A347" s="16">
        <v>14</v>
      </c>
      <c r="B347" s="19" t="s">
        <v>243</v>
      </c>
      <c r="C347" s="19" t="s">
        <v>664</v>
      </c>
      <c r="D347" s="19" t="s">
        <v>713</v>
      </c>
      <c r="E347" s="18" t="s">
        <v>244</v>
      </c>
      <c r="F347" s="19" t="s">
        <v>693</v>
      </c>
      <c r="G347" s="19">
        <v>4000</v>
      </c>
      <c r="H347" s="19">
        <v>4000</v>
      </c>
      <c r="I347" s="16" t="s">
        <v>907</v>
      </c>
      <c r="J347" s="19" t="s">
        <v>864</v>
      </c>
    </row>
    <row r="348" spans="1:10" ht="43.5" customHeight="1">
      <c r="A348" s="16">
        <v>15</v>
      </c>
      <c r="B348" s="19" t="s">
        <v>245</v>
      </c>
      <c r="C348" s="19" t="s">
        <v>664</v>
      </c>
      <c r="D348" s="19" t="s">
        <v>713</v>
      </c>
      <c r="E348" s="18" t="s">
        <v>246</v>
      </c>
      <c r="F348" s="19" t="s">
        <v>693</v>
      </c>
      <c r="G348" s="19">
        <v>1000</v>
      </c>
      <c r="H348" s="19">
        <v>1000</v>
      </c>
      <c r="I348" s="16" t="s">
        <v>907</v>
      </c>
      <c r="J348" s="19" t="s">
        <v>864</v>
      </c>
    </row>
    <row r="349" spans="1:10" ht="127.5" customHeight="1">
      <c r="A349" s="16">
        <v>16</v>
      </c>
      <c r="B349" s="16" t="s">
        <v>247</v>
      </c>
      <c r="C349" s="16" t="s">
        <v>687</v>
      </c>
      <c r="D349" s="16" t="s">
        <v>713</v>
      </c>
      <c r="E349" s="17" t="s">
        <v>248</v>
      </c>
      <c r="F349" s="16" t="s">
        <v>693</v>
      </c>
      <c r="G349" s="16">
        <v>1000</v>
      </c>
      <c r="H349" s="16">
        <v>1000</v>
      </c>
      <c r="I349" s="16" t="s">
        <v>907</v>
      </c>
      <c r="J349" s="16" t="s">
        <v>249</v>
      </c>
    </row>
    <row r="350" spans="1:10" ht="108.75" customHeight="1">
      <c r="A350" s="16">
        <v>17</v>
      </c>
      <c r="B350" s="16" t="s">
        <v>250</v>
      </c>
      <c r="C350" s="16" t="s">
        <v>687</v>
      </c>
      <c r="D350" s="16" t="s">
        <v>713</v>
      </c>
      <c r="E350" s="17" t="s">
        <v>251</v>
      </c>
      <c r="F350" s="16" t="s">
        <v>693</v>
      </c>
      <c r="G350" s="16">
        <v>2000</v>
      </c>
      <c r="H350" s="16">
        <v>2000</v>
      </c>
      <c r="I350" s="16" t="s">
        <v>907</v>
      </c>
      <c r="J350" s="16" t="s">
        <v>959</v>
      </c>
    </row>
    <row r="351" spans="1:10" ht="40.5" customHeight="1">
      <c r="A351" s="16">
        <v>18</v>
      </c>
      <c r="B351" s="16" t="s">
        <v>252</v>
      </c>
      <c r="C351" s="16" t="s">
        <v>687</v>
      </c>
      <c r="D351" s="16" t="s">
        <v>691</v>
      </c>
      <c r="E351" s="17" t="s">
        <v>253</v>
      </c>
      <c r="F351" s="16" t="s">
        <v>693</v>
      </c>
      <c r="G351" s="16">
        <v>25000</v>
      </c>
      <c r="H351" s="16">
        <f>G351</f>
        <v>25000</v>
      </c>
      <c r="I351" s="16" t="s">
        <v>907</v>
      </c>
      <c r="J351" s="16" t="s">
        <v>1234</v>
      </c>
    </row>
    <row r="352" spans="1:10" ht="44.25" customHeight="1">
      <c r="A352" s="16">
        <v>19</v>
      </c>
      <c r="B352" s="16" t="s">
        <v>254</v>
      </c>
      <c r="C352" s="16" t="s">
        <v>687</v>
      </c>
      <c r="D352" s="29" t="s">
        <v>713</v>
      </c>
      <c r="E352" s="17" t="s">
        <v>254</v>
      </c>
      <c r="F352" s="16" t="s">
        <v>693</v>
      </c>
      <c r="G352" s="16">
        <v>7004.16</v>
      </c>
      <c r="H352" s="16">
        <f>G352</f>
        <v>7004.16</v>
      </c>
      <c r="I352" s="16" t="s">
        <v>907</v>
      </c>
      <c r="J352" s="16" t="s">
        <v>255</v>
      </c>
    </row>
    <row r="353" spans="1:10" ht="49.5" customHeight="1">
      <c r="A353" s="16">
        <v>20</v>
      </c>
      <c r="B353" s="16" t="s">
        <v>1232</v>
      </c>
      <c r="C353" s="16" t="s">
        <v>687</v>
      </c>
      <c r="D353" s="16" t="s">
        <v>713</v>
      </c>
      <c r="E353" s="17" t="s">
        <v>1233</v>
      </c>
      <c r="F353" s="16" t="s">
        <v>674</v>
      </c>
      <c r="G353" s="16">
        <v>2725</v>
      </c>
      <c r="H353" s="16">
        <f>G353</f>
        <v>2725</v>
      </c>
      <c r="I353" s="16" t="s">
        <v>907</v>
      </c>
      <c r="J353" s="16" t="s">
        <v>1234</v>
      </c>
    </row>
    <row r="354" spans="1:10" ht="57" customHeight="1">
      <c r="A354" s="16">
        <v>21</v>
      </c>
      <c r="B354" s="16" t="s">
        <v>1235</v>
      </c>
      <c r="C354" s="16" t="s">
        <v>1236</v>
      </c>
      <c r="D354" s="16" t="s">
        <v>828</v>
      </c>
      <c r="E354" s="17" t="s">
        <v>1235</v>
      </c>
      <c r="F354" s="16" t="s">
        <v>718</v>
      </c>
      <c r="G354" s="16">
        <v>450</v>
      </c>
      <c r="H354" s="16">
        <f>G354</f>
        <v>450</v>
      </c>
      <c r="I354" s="16" t="s">
        <v>907</v>
      </c>
      <c r="J354" s="16" t="s">
        <v>1234</v>
      </c>
    </row>
    <row r="355" spans="1:10" ht="46.5" customHeight="1">
      <c r="A355" s="16">
        <v>22</v>
      </c>
      <c r="B355" s="16" t="s">
        <v>957</v>
      </c>
      <c r="C355" s="16" t="s">
        <v>687</v>
      </c>
      <c r="D355" s="16" t="s">
        <v>672</v>
      </c>
      <c r="E355" s="17" t="s">
        <v>958</v>
      </c>
      <c r="F355" s="16" t="s">
        <v>732</v>
      </c>
      <c r="G355" s="16">
        <v>506</v>
      </c>
      <c r="H355" s="16">
        <f>G355</f>
        <v>506</v>
      </c>
      <c r="I355" s="16" t="s">
        <v>675</v>
      </c>
      <c r="J355" s="16" t="s">
        <v>959</v>
      </c>
    </row>
    <row r="356" spans="1:10" s="62" customFormat="1" ht="21" customHeight="1">
      <c r="A356" s="66" t="s">
        <v>256</v>
      </c>
      <c r="B356" s="67"/>
      <c r="C356" s="40"/>
      <c r="D356" s="40"/>
      <c r="E356" s="41"/>
      <c r="F356" s="16"/>
      <c r="G356" s="42">
        <f>SUM(G357:G382)</f>
        <v>408201.79</v>
      </c>
      <c r="H356" s="42">
        <f>SUM(H357:H382)</f>
        <v>407143.79</v>
      </c>
      <c r="I356" s="39"/>
      <c r="J356" s="39"/>
    </row>
    <row r="357" spans="1:10" s="59" customFormat="1" ht="60" customHeight="1">
      <c r="A357" s="16">
        <v>1</v>
      </c>
      <c r="B357" s="16" t="s">
        <v>257</v>
      </c>
      <c r="C357" s="16" t="s">
        <v>687</v>
      </c>
      <c r="D357" s="16" t="s">
        <v>258</v>
      </c>
      <c r="E357" s="17" t="s">
        <v>259</v>
      </c>
      <c r="F357" s="16" t="s">
        <v>693</v>
      </c>
      <c r="G357" s="16">
        <v>7518</v>
      </c>
      <c r="H357" s="16">
        <f>G357</f>
        <v>7518</v>
      </c>
      <c r="I357" s="16" t="s">
        <v>907</v>
      </c>
      <c r="J357" s="16" t="s">
        <v>1234</v>
      </c>
    </row>
    <row r="358" spans="1:10" ht="37.5" customHeight="1">
      <c r="A358" s="16">
        <v>2</v>
      </c>
      <c r="B358" s="16" t="s">
        <v>260</v>
      </c>
      <c r="C358" s="16" t="s">
        <v>687</v>
      </c>
      <c r="D358" s="16" t="s">
        <v>596</v>
      </c>
      <c r="E358" s="17" t="s">
        <v>260</v>
      </c>
      <c r="F358" s="16" t="s">
        <v>693</v>
      </c>
      <c r="G358" s="16">
        <v>25000</v>
      </c>
      <c r="H358" s="16">
        <f>G358</f>
        <v>25000</v>
      </c>
      <c r="I358" s="16" t="s">
        <v>907</v>
      </c>
      <c r="J358" s="16" t="s">
        <v>1234</v>
      </c>
    </row>
    <row r="359" spans="1:10" ht="62.25" customHeight="1">
      <c r="A359" s="16">
        <v>3</v>
      </c>
      <c r="B359" s="19" t="s">
        <v>261</v>
      </c>
      <c r="C359" s="19" t="s">
        <v>687</v>
      </c>
      <c r="D359" s="19" t="s">
        <v>713</v>
      </c>
      <c r="E359" s="18" t="s">
        <v>262</v>
      </c>
      <c r="F359" s="19" t="s">
        <v>693</v>
      </c>
      <c r="G359" s="19">
        <v>40942</v>
      </c>
      <c r="H359" s="19">
        <f>G359</f>
        <v>40942</v>
      </c>
      <c r="I359" s="16" t="s">
        <v>907</v>
      </c>
      <c r="J359" s="19" t="s">
        <v>263</v>
      </c>
    </row>
    <row r="360" spans="1:10" ht="96.75" customHeight="1">
      <c r="A360" s="16">
        <v>4</v>
      </c>
      <c r="B360" s="19" t="s">
        <v>264</v>
      </c>
      <c r="C360" s="19" t="s">
        <v>687</v>
      </c>
      <c r="D360" s="19" t="s">
        <v>713</v>
      </c>
      <c r="E360" s="18" t="s">
        <v>265</v>
      </c>
      <c r="F360" s="19" t="s">
        <v>693</v>
      </c>
      <c r="G360" s="19">
        <v>8775</v>
      </c>
      <c r="H360" s="19">
        <f>G360</f>
        <v>8775</v>
      </c>
      <c r="I360" s="16" t="s">
        <v>907</v>
      </c>
      <c r="J360" s="19" t="s">
        <v>711</v>
      </c>
    </row>
    <row r="361" spans="1:10" ht="64.5" customHeight="1">
      <c r="A361" s="16">
        <v>5</v>
      </c>
      <c r="B361" s="19" t="s">
        <v>961</v>
      </c>
      <c r="C361" s="19" t="s">
        <v>687</v>
      </c>
      <c r="D361" s="19" t="s">
        <v>691</v>
      </c>
      <c r="E361" s="18" t="s">
        <v>962</v>
      </c>
      <c r="F361" s="19" t="s">
        <v>718</v>
      </c>
      <c r="G361" s="19">
        <v>33000</v>
      </c>
      <c r="H361" s="19">
        <v>33000</v>
      </c>
      <c r="I361" s="16" t="s">
        <v>907</v>
      </c>
      <c r="J361" s="16" t="s">
        <v>963</v>
      </c>
    </row>
    <row r="362" spans="1:10" ht="69.75" customHeight="1">
      <c r="A362" s="16">
        <v>6</v>
      </c>
      <c r="B362" s="16" t="s">
        <v>266</v>
      </c>
      <c r="C362" s="16" t="s">
        <v>687</v>
      </c>
      <c r="D362" s="16" t="s">
        <v>267</v>
      </c>
      <c r="E362" s="17" t="s">
        <v>268</v>
      </c>
      <c r="F362" s="16" t="s">
        <v>693</v>
      </c>
      <c r="G362" s="16">
        <v>2500</v>
      </c>
      <c r="H362" s="16">
        <v>2500</v>
      </c>
      <c r="I362" s="16" t="s">
        <v>907</v>
      </c>
      <c r="J362" s="16" t="s">
        <v>269</v>
      </c>
    </row>
    <row r="363" spans="1:10" ht="54.75" customHeight="1">
      <c r="A363" s="16">
        <v>7</v>
      </c>
      <c r="B363" s="16" t="s">
        <v>1238</v>
      </c>
      <c r="C363" s="16" t="s">
        <v>687</v>
      </c>
      <c r="D363" s="16" t="s">
        <v>713</v>
      </c>
      <c r="E363" s="17" t="s">
        <v>1239</v>
      </c>
      <c r="F363" s="16" t="s">
        <v>718</v>
      </c>
      <c r="G363" s="16">
        <v>10000</v>
      </c>
      <c r="H363" s="16">
        <v>10000</v>
      </c>
      <c r="I363" s="16" t="s">
        <v>907</v>
      </c>
      <c r="J363" s="16" t="s">
        <v>1240</v>
      </c>
    </row>
    <row r="364" spans="1:10" ht="48.75" customHeight="1">
      <c r="A364" s="16">
        <v>8</v>
      </c>
      <c r="B364" s="16" t="s">
        <v>270</v>
      </c>
      <c r="C364" s="16" t="s">
        <v>687</v>
      </c>
      <c r="D364" s="16" t="s">
        <v>713</v>
      </c>
      <c r="E364" s="17" t="s">
        <v>271</v>
      </c>
      <c r="F364" s="16" t="s">
        <v>693</v>
      </c>
      <c r="G364" s="16">
        <v>5000</v>
      </c>
      <c r="H364" s="16">
        <v>5000</v>
      </c>
      <c r="I364" s="16" t="s">
        <v>907</v>
      </c>
      <c r="J364" s="16" t="s">
        <v>959</v>
      </c>
    </row>
    <row r="365" spans="1:10" ht="47.25" customHeight="1">
      <c r="A365" s="16">
        <v>9</v>
      </c>
      <c r="B365" s="16" t="s">
        <v>545</v>
      </c>
      <c r="C365" s="16" t="s">
        <v>687</v>
      </c>
      <c r="D365" s="16" t="s">
        <v>691</v>
      </c>
      <c r="E365" s="17" t="s">
        <v>1242</v>
      </c>
      <c r="F365" s="16" t="s">
        <v>693</v>
      </c>
      <c r="G365" s="16">
        <v>115000</v>
      </c>
      <c r="H365" s="16">
        <f>G365</f>
        <v>115000</v>
      </c>
      <c r="I365" s="16" t="s">
        <v>907</v>
      </c>
      <c r="J365" s="16" t="s">
        <v>1243</v>
      </c>
    </row>
    <row r="366" spans="1:10" ht="154.5" customHeight="1">
      <c r="A366" s="16">
        <v>10</v>
      </c>
      <c r="B366" s="16" t="s">
        <v>1244</v>
      </c>
      <c r="C366" s="16" t="s">
        <v>687</v>
      </c>
      <c r="D366" s="16" t="s">
        <v>713</v>
      </c>
      <c r="E366" s="17" t="s">
        <v>1245</v>
      </c>
      <c r="F366" s="16" t="s">
        <v>693</v>
      </c>
      <c r="G366" s="16">
        <v>70300</v>
      </c>
      <c r="H366" s="16">
        <v>70300</v>
      </c>
      <c r="I366" s="16" t="s">
        <v>907</v>
      </c>
      <c r="J366" s="16" t="s">
        <v>1094</v>
      </c>
    </row>
    <row r="367" spans="1:10" ht="45" customHeight="1">
      <c r="A367" s="16">
        <v>11</v>
      </c>
      <c r="B367" s="16" t="s">
        <v>532</v>
      </c>
      <c r="C367" s="16" t="s">
        <v>687</v>
      </c>
      <c r="D367" s="16" t="s">
        <v>713</v>
      </c>
      <c r="E367" s="17" t="s">
        <v>272</v>
      </c>
      <c r="F367" s="16" t="s">
        <v>693</v>
      </c>
      <c r="G367" s="16">
        <v>5000</v>
      </c>
      <c r="H367" s="16">
        <v>5000</v>
      </c>
      <c r="I367" s="16" t="s">
        <v>907</v>
      </c>
      <c r="J367" s="16" t="s">
        <v>959</v>
      </c>
    </row>
    <row r="368" spans="1:10" ht="106.5" customHeight="1">
      <c r="A368" s="16">
        <v>12</v>
      </c>
      <c r="B368" s="16" t="s">
        <v>273</v>
      </c>
      <c r="C368" s="16" t="s">
        <v>722</v>
      </c>
      <c r="D368" s="16" t="s">
        <v>274</v>
      </c>
      <c r="E368" s="17" t="s">
        <v>275</v>
      </c>
      <c r="F368" s="16" t="s">
        <v>693</v>
      </c>
      <c r="G368" s="16">
        <v>17177.490000000002</v>
      </c>
      <c r="H368" s="16">
        <v>17177.490000000002</v>
      </c>
      <c r="I368" s="16" t="s">
        <v>907</v>
      </c>
      <c r="J368" s="16" t="s">
        <v>276</v>
      </c>
    </row>
    <row r="369" spans="1:10" ht="61.5" customHeight="1">
      <c r="A369" s="16">
        <v>13</v>
      </c>
      <c r="B369" s="16" t="s">
        <v>546</v>
      </c>
      <c r="C369" s="16" t="s">
        <v>687</v>
      </c>
      <c r="D369" s="16" t="s">
        <v>828</v>
      </c>
      <c r="E369" s="17" t="s">
        <v>277</v>
      </c>
      <c r="F369" s="16" t="s">
        <v>693</v>
      </c>
      <c r="G369" s="16">
        <v>2000</v>
      </c>
      <c r="H369" s="16">
        <v>2000</v>
      </c>
      <c r="I369" s="16" t="s">
        <v>907</v>
      </c>
      <c r="J369" s="16" t="s">
        <v>278</v>
      </c>
    </row>
    <row r="370" spans="1:10" ht="37.5" customHeight="1">
      <c r="A370" s="16">
        <v>14</v>
      </c>
      <c r="B370" s="16" t="s">
        <v>279</v>
      </c>
      <c r="C370" s="16" t="s">
        <v>687</v>
      </c>
      <c r="D370" s="16" t="s">
        <v>713</v>
      </c>
      <c r="E370" s="17" t="s">
        <v>280</v>
      </c>
      <c r="F370" s="16" t="s">
        <v>693</v>
      </c>
      <c r="G370" s="16">
        <v>10000</v>
      </c>
      <c r="H370" s="16">
        <v>10000</v>
      </c>
      <c r="I370" s="16" t="s">
        <v>907</v>
      </c>
      <c r="J370" s="16" t="s">
        <v>1094</v>
      </c>
    </row>
    <row r="371" spans="1:10" ht="54" customHeight="1">
      <c r="A371" s="16">
        <v>15</v>
      </c>
      <c r="B371" s="16" t="s">
        <v>281</v>
      </c>
      <c r="C371" s="16" t="s">
        <v>687</v>
      </c>
      <c r="D371" s="16" t="s">
        <v>713</v>
      </c>
      <c r="E371" s="17" t="s">
        <v>282</v>
      </c>
      <c r="F371" s="16" t="s">
        <v>693</v>
      </c>
      <c r="G371" s="16">
        <v>4900</v>
      </c>
      <c r="H371" s="16">
        <v>4900</v>
      </c>
      <c r="I371" s="16" t="s">
        <v>907</v>
      </c>
      <c r="J371" s="16" t="s">
        <v>283</v>
      </c>
    </row>
    <row r="372" spans="1:10" ht="41.25" customHeight="1">
      <c r="A372" s="16">
        <v>16</v>
      </c>
      <c r="B372" s="16" t="s">
        <v>284</v>
      </c>
      <c r="C372" s="16" t="s">
        <v>687</v>
      </c>
      <c r="D372" s="16" t="s">
        <v>713</v>
      </c>
      <c r="E372" s="17" t="s">
        <v>285</v>
      </c>
      <c r="F372" s="16" t="s">
        <v>693</v>
      </c>
      <c r="G372" s="16">
        <v>3320</v>
      </c>
      <c r="H372" s="16">
        <f>G372</f>
        <v>3320</v>
      </c>
      <c r="I372" s="16" t="s">
        <v>907</v>
      </c>
      <c r="J372" s="16" t="s">
        <v>286</v>
      </c>
    </row>
    <row r="373" spans="1:10" ht="45" customHeight="1">
      <c r="A373" s="16">
        <v>17</v>
      </c>
      <c r="B373" s="16" t="s">
        <v>287</v>
      </c>
      <c r="C373" s="16" t="s">
        <v>687</v>
      </c>
      <c r="D373" s="16" t="s">
        <v>713</v>
      </c>
      <c r="E373" s="17" t="s">
        <v>288</v>
      </c>
      <c r="F373" s="16" t="s">
        <v>693</v>
      </c>
      <c r="G373" s="16">
        <v>1200</v>
      </c>
      <c r="H373" s="16">
        <v>1200</v>
      </c>
      <c r="I373" s="16" t="s">
        <v>907</v>
      </c>
      <c r="J373" s="16" t="s">
        <v>289</v>
      </c>
    </row>
    <row r="374" spans="1:10" ht="45.75" customHeight="1">
      <c r="A374" s="16">
        <v>18</v>
      </c>
      <c r="B374" s="16" t="s">
        <v>533</v>
      </c>
      <c r="C374" s="16" t="s">
        <v>687</v>
      </c>
      <c r="D374" s="16" t="s">
        <v>713</v>
      </c>
      <c r="E374" s="17" t="s">
        <v>380</v>
      </c>
      <c r="F374" s="16" t="s">
        <v>693</v>
      </c>
      <c r="G374" s="16">
        <v>21758</v>
      </c>
      <c r="H374" s="16">
        <v>20700</v>
      </c>
      <c r="I374" s="16" t="s">
        <v>907</v>
      </c>
      <c r="J374" s="16" t="s">
        <v>291</v>
      </c>
    </row>
    <row r="375" spans="1:10" ht="45" customHeight="1">
      <c r="A375" s="16">
        <v>19</v>
      </c>
      <c r="B375" s="16" t="s">
        <v>292</v>
      </c>
      <c r="C375" s="16" t="s">
        <v>687</v>
      </c>
      <c r="D375" s="16" t="s">
        <v>672</v>
      </c>
      <c r="E375" s="17" t="s">
        <v>379</v>
      </c>
      <c r="F375" s="16" t="s">
        <v>693</v>
      </c>
      <c r="G375" s="16">
        <v>1311.3</v>
      </c>
      <c r="H375" s="16">
        <v>1311.3</v>
      </c>
      <c r="I375" s="16" t="s">
        <v>907</v>
      </c>
      <c r="J375" s="16" t="s">
        <v>1094</v>
      </c>
    </row>
    <row r="376" spans="1:10" ht="47.25" customHeight="1">
      <c r="A376" s="16">
        <v>20</v>
      </c>
      <c r="B376" s="16" t="s">
        <v>293</v>
      </c>
      <c r="C376" s="16" t="s">
        <v>687</v>
      </c>
      <c r="D376" s="16" t="s">
        <v>713</v>
      </c>
      <c r="E376" s="17" t="s">
        <v>294</v>
      </c>
      <c r="F376" s="16" t="s">
        <v>693</v>
      </c>
      <c r="G376" s="16">
        <v>1000</v>
      </c>
      <c r="H376" s="16">
        <v>1000</v>
      </c>
      <c r="I376" s="16" t="s">
        <v>907</v>
      </c>
      <c r="J376" s="16" t="s">
        <v>295</v>
      </c>
    </row>
    <row r="377" spans="1:10" ht="39" customHeight="1">
      <c r="A377" s="16">
        <v>21</v>
      </c>
      <c r="B377" s="16" t="s">
        <v>296</v>
      </c>
      <c r="C377" s="16" t="s">
        <v>687</v>
      </c>
      <c r="D377" s="16" t="s">
        <v>713</v>
      </c>
      <c r="E377" s="17" t="s">
        <v>297</v>
      </c>
      <c r="F377" s="16" t="s">
        <v>693</v>
      </c>
      <c r="G377" s="16">
        <v>5000</v>
      </c>
      <c r="H377" s="16">
        <v>5000</v>
      </c>
      <c r="I377" s="16" t="s">
        <v>907</v>
      </c>
      <c r="J377" s="16" t="s">
        <v>1094</v>
      </c>
    </row>
    <row r="378" spans="1:10" ht="45.75" customHeight="1">
      <c r="A378" s="16">
        <v>22</v>
      </c>
      <c r="B378" s="16" t="s">
        <v>298</v>
      </c>
      <c r="C378" s="16" t="s">
        <v>687</v>
      </c>
      <c r="D378" s="16" t="s">
        <v>299</v>
      </c>
      <c r="E378" s="17" t="s">
        <v>381</v>
      </c>
      <c r="F378" s="16" t="s">
        <v>693</v>
      </c>
      <c r="G378" s="16">
        <v>3000</v>
      </c>
      <c r="H378" s="16">
        <f>G378</f>
        <v>3000</v>
      </c>
      <c r="I378" s="16" t="s">
        <v>907</v>
      </c>
      <c r="J378" s="16" t="s">
        <v>300</v>
      </c>
    </row>
    <row r="379" spans="1:10" ht="42.75" customHeight="1">
      <c r="A379" s="16">
        <v>23</v>
      </c>
      <c r="B379" s="16" t="s">
        <v>301</v>
      </c>
      <c r="C379" s="16" t="s">
        <v>687</v>
      </c>
      <c r="D379" s="16" t="s">
        <v>713</v>
      </c>
      <c r="E379" s="17" t="s">
        <v>302</v>
      </c>
      <c r="F379" s="16" t="s">
        <v>693</v>
      </c>
      <c r="G379" s="16">
        <v>500</v>
      </c>
      <c r="H379" s="16">
        <v>500</v>
      </c>
      <c r="I379" s="16" t="s">
        <v>907</v>
      </c>
      <c r="J379" s="16" t="s">
        <v>303</v>
      </c>
    </row>
    <row r="380" spans="1:10" ht="54.75" customHeight="1">
      <c r="A380" s="16">
        <v>24</v>
      </c>
      <c r="B380" s="16" t="s">
        <v>304</v>
      </c>
      <c r="C380" s="16" t="s">
        <v>687</v>
      </c>
      <c r="D380" s="16" t="s">
        <v>713</v>
      </c>
      <c r="E380" s="17" t="s">
        <v>305</v>
      </c>
      <c r="F380" s="16" t="s">
        <v>693</v>
      </c>
      <c r="G380" s="16">
        <v>500</v>
      </c>
      <c r="H380" s="16">
        <v>500</v>
      </c>
      <c r="I380" s="16" t="s">
        <v>907</v>
      </c>
      <c r="J380" s="16" t="s">
        <v>15</v>
      </c>
    </row>
    <row r="381" spans="1:10" ht="42.75" customHeight="1">
      <c r="A381" s="16">
        <v>25</v>
      </c>
      <c r="B381" s="16" t="s">
        <v>306</v>
      </c>
      <c r="C381" s="16" t="s">
        <v>687</v>
      </c>
      <c r="D381" s="16" t="s">
        <v>713</v>
      </c>
      <c r="E381" s="17" t="s">
        <v>307</v>
      </c>
      <c r="F381" s="16" t="s">
        <v>693</v>
      </c>
      <c r="G381" s="16">
        <v>500</v>
      </c>
      <c r="H381" s="16">
        <v>500</v>
      </c>
      <c r="I381" s="16" t="s">
        <v>907</v>
      </c>
      <c r="J381" s="16" t="s">
        <v>1094</v>
      </c>
    </row>
    <row r="382" spans="1:10" ht="42.75" customHeight="1">
      <c r="A382" s="16">
        <v>26</v>
      </c>
      <c r="B382" s="16" t="s">
        <v>308</v>
      </c>
      <c r="C382" s="16" t="s">
        <v>664</v>
      </c>
      <c r="D382" s="16" t="s">
        <v>309</v>
      </c>
      <c r="E382" s="17" t="s">
        <v>310</v>
      </c>
      <c r="F382" s="16" t="s">
        <v>693</v>
      </c>
      <c r="G382" s="16">
        <v>13000</v>
      </c>
      <c r="H382" s="16">
        <v>13000</v>
      </c>
      <c r="I382" s="16" t="s">
        <v>547</v>
      </c>
      <c r="J382" s="16" t="s">
        <v>1015</v>
      </c>
    </row>
  </sheetData>
  <mergeCells count="23">
    <mergeCell ref="A39:B39"/>
    <mergeCell ref="A277:B277"/>
    <mergeCell ref="A6:D6"/>
    <mergeCell ref="A1:J1"/>
    <mergeCell ref="I2:J2"/>
    <mergeCell ref="A4:D4"/>
    <mergeCell ref="A5:D5"/>
    <mergeCell ref="A356:B356"/>
    <mergeCell ref="A291:B291"/>
    <mergeCell ref="A72:D72"/>
    <mergeCell ref="A81:B81"/>
    <mergeCell ref="A136:B136"/>
    <mergeCell ref="A148:B148"/>
    <mergeCell ref="A156:D156"/>
    <mergeCell ref="A312:B312"/>
    <mergeCell ref="A258:D258"/>
    <mergeCell ref="A157:D157"/>
    <mergeCell ref="A332:D332"/>
    <mergeCell ref="A333:B333"/>
    <mergeCell ref="A276:B276"/>
    <mergeCell ref="A188:D188"/>
    <mergeCell ref="A230:D230"/>
    <mergeCell ref="A300:B300"/>
  </mergeCells>
  <phoneticPr fontId="0" type="noConversion"/>
  <pageMargins left="0.70755045245012904" right="0.70755045245012904" top="0.74782315201646699" bottom="0.74782315201646699" header="0.31384966504855422" footer="0.49"/>
  <pageSetup paperSize="9" scale="95" firstPageNumber="121" orientation="landscape"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dimension ref="A1:M58"/>
  <sheetViews>
    <sheetView topLeftCell="A13" workbookViewId="0">
      <selection activeCell="F20" sqref="F20"/>
    </sheetView>
  </sheetViews>
  <sheetFormatPr defaultColWidth="9" defaultRowHeight="13.5"/>
  <sheetData>
    <row r="1" spans="1:12" s="1" customFormat="1" ht="32.25" customHeight="1">
      <c r="A1" s="75" t="s">
        <v>311</v>
      </c>
      <c r="B1" s="75"/>
      <c r="C1" s="76"/>
      <c r="D1" s="75"/>
      <c r="E1" s="75"/>
      <c r="F1" s="75"/>
      <c r="G1" s="75"/>
      <c r="H1" s="75"/>
      <c r="I1" s="75"/>
      <c r="J1" s="75"/>
      <c r="K1" s="75"/>
    </row>
    <row r="2" spans="1:12" s="2" customFormat="1" ht="15" customHeight="1">
      <c r="A2" s="3"/>
      <c r="B2" s="3"/>
      <c r="C2" s="4"/>
      <c r="D2" s="3"/>
      <c r="E2" s="3"/>
      <c r="F2" s="3"/>
      <c r="G2" s="1"/>
      <c r="H2" s="1"/>
      <c r="I2" s="3"/>
      <c r="J2" s="77" t="s">
        <v>312</v>
      </c>
      <c r="K2" s="77"/>
    </row>
    <row r="3" spans="1:12" s="1" customFormat="1" ht="32.25" customHeight="1">
      <c r="A3" s="5" t="s">
        <v>650</v>
      </c>
      <c r="B3" s="5" t="s">
        <v>313</v>
      </c>
      <c r="C3" s="5" t="s">
        <v>651</v>
      </c>
      <c r="D3" s="5" t="s">
        <v>652</v>
      </c>
      <c r="E3" s="5" t="s">
        <v>653</v>
      </c>
      <c r="F3" s="5" t="s">
        <v>654</v>
      </c>
      <c r="G3" s="5" t="s">
        <v>655</v>
      </c>
      <c r="H3" s="5" t="s">
        <v>656</v>
      </c>
      <c r="I3" s="5" t="s">
        <v>657</v>
      </c>
      <c r="J3" s="5" t="s">
        <v>658</v>
      </c>
      <c r="K3" s="5" t="s">
        <v>314</v>
      </c>
    </row>
    <row r="4" spans="1:12" s="1" customFormat="1" ht="342.75" customHeight="1">
      <c r="C4" s="6" t="s">
        <v>315</v>
      </c>
      <c r="D4" s="7" t="s">
        <v>687</v>
      </c>
      <c r="E4" s="5" t="s">
        <v>316</v>
      </c>
      <c r="F4" s="5" t="s">
        <v>317</v>
      </c>
      <c r="G4" s="5" t="s">
        <v>693</v>
      </c>
      <c r="H4" s="5">
        <v>1500</v>
      </c>
      <c r="I4" s="5">
        <v>1500</v>
      </c>
      <c r="J4" s="5" t="s">
        <v>907</v>
      </c>
      <c r="K4" s="5" t="s">
        <v>318</v>
      </c>
    </row>
    <row r="5" spans="1:12" s="1" customFormat="1" ht="194.25" customHeight="1">
      <c r="C5" s="6" t="s">
        <v>319</v>
      </c>
      <c r="D5" s="7" t="s">
        <v>687</v>
      </c>
      <c r="E5" s="5" t="s">
        <v>320</v>
      </c>
      <c r="F5" s="5" t="s">
        <v>321</v>
      </c>
      <c r="G5" s="5" t="s">
        <v>693</v>
      </c>
      <c r="H5" s="5">
        <v>1608.59</v>
      </c>
      <c r="I5" s="5">
        <v>1608.59</v>
      </c>
      <c r="J5" s="5" t="s">
        <v>907</v>
      </c>
      <c r="K5" s="5" t="s">
        <v>318</v>
      </c>
    </row>
    <row r="6" spans="1:12" s="1" customFormat="1" ht="102.75" customHeight="1">
      <c r="C6" s="6" t="s">
        <v>322</v>
      </c>
      <c r="D6" s="7" t="s">
        <v>687</v>
      </c>
      <c r="E6" s="5" t="s">
        <v>323</v>
      </c>
      <c r="F6" s="5" t="s">
        <v>382</v>
      </c>
      <c r="G6" s="5" t="s">
        <v>693</v>
      </c>
      <c r="H6" s="5">
        <v>1788.6</v>
      </c>
      <c r="I6" s="5">
        <v>1788.6</v>
      </c>
      <c r="J6" s="5" t="s">
        <v>907</v>
      </c>
      <c r="K6" s="5" t="s">
        <v>318</v>
      </c>
    </row>
    <row r="7" spans="1:12" s="1" customFormat="1" ht="148.5" customHeight="1">
      <c r="C7" s="6" t="s">
        <v>383</v>
      </c>
      <c r="D7" s="7" t="s">
        <v>687</v>
      </c>
      <c r="E7" s="5" t="s">
        <v>384</v>
      </c>
      <c r="F7" s="5" t="s">
        <v>385</v>
      </c>
      <c r="G7" s="5" t="s">
        <v>693</v>
      </c>
      <c r="H7" s="5">
        <v>1037.0999999999999</v>
      </c>
      <c r="I7" s="5">
        <v>1037.0999999999999</v>
      </c>
      <c r="J7" s="5" t="s">
        <v>907</v>
      </c>
      <c r="K7" s="5" t="s">
        <v>318</v>
      </c>
    </row>
    <row r="8" spans="1:12" s="1" customFormat="1" ht="114.75" customHeight="1">
      <c r="C8" s="6" t="s">
        <v>386</v>
      </c>
      <c r="D8" s="7" t="s">
        <v>687</v>
      </c>
      <c r="E8" s="5" t="s">
        <v>384</v>
      </c>
      <c r="F8" s="5" t="s">
        <v>387</v>
      </c>
      <c r="G8" s="5" t="s">
        <v>693</v>
      </c>
      <c r="H8" s="5">
        <v>2160.8000000000002</v>
      </c>
      <c r="I8" s="5">
        <v>2160.8000000000002</v>
      </c>
      <c r="J8" s="5" t="s">
        <v>907</v>
      </c>
      <c r="K8" s="5" t="s">
        <v>318</v>
      </c>
    </row>
    <row r="9" spans="1:12" s="1" customFormat="1" ht="114.75" customHeight="1">
      <c r="C9" s="6" t="s">
        <v>388</v>
      </c>
      <c r="D9" s="7" t="s">
        <v>687</v>
      </c>
      <c r="E9" s="5" t="s">
        <v>389</v>
      </c>
      <c r="F9" s="5" t="s">
        <v>390</v>
      </c>
      <c r="G9" s="5" t="s">
        <v>693</v>
      </c>
      <c r="H9" s="5">
        <v>1371.9</v>
      </c>
      <c r="I9" s="5">
        <v>1371.9</v>
      </c>
      <c r="J9" s="5" t="s">
        <v>907</v>
      </c>
      <c r="K9" s="5" t="s">
        <v>318</v>
      </c>
    </row>
    <row r="10" spans="1:12" s="1" customFormat="1" ht="137.25" customHeight="1">
      <c r="C10" s="6" t="s">
        <v>391</v>
      </c>
      <c r="D10" s="7" t="s">
        <v>687</v>
      </c>
      <c r="E10" s="5" t="s">
        <v>323</v>
      </c>
      <c r="F10" s="5" t="s">
        <v>392</v>
      </c>
      <c r="G10" s="5" t="s">
        <v>693</v>
      </c>
      <c r="H10" s="5">
        <v>1311.3</v>
      </c>
      <c r="I10" s="5">
        <v>1311.3</v>
      </c>
      <c r="J10" s="5" t="s">
        <v>907</v>
      </c>
      <c r="K10" s="5" t="s">
        <v>318</v>
      </c>
    </row>
    <row r="11" spans="1:12" s="1" customFormat="1" ht="308.25" customHeight="1">
      <c r="C11" s="6" t="s">
        <v>393</v>
      </c>
      <c r="D11" s="7" t="s">
        <v>687</v>
      </c>
      <c r="E11" s="5" t="s">
        <v>713</v>
      </c>
      <c r="F11" s="5" t="s">
        <v>394</v>
      </c>
      <c r="G11" s="5" t="s">
        <v>693</v>
      </c>
      <c r="H11" s="5">
        <v>1000</v>
      </c>
      <c r="I11" s="5">
        <v>1000</v>
      </c>
      <c r="J11" s="5" t="s">
        <v>907</v>
      </c>
      <c r="K11" s="5" t="s">
        <v>395</v>
      </c>
      <c r="L11" s="5" t="s">
        <v>395</v>
      </c>
    </row>
    <row r="12" spans="1:12" s="1" customFormat="1" ht="148.5" customHeight="1">
      <c r="C12" s="6" t="s">
        <v>396</v>
      </c>
      <c r="D12" s="7" t="s">
        <v>687</v>
      </c>
      <c r="E12" s="5" t="s">
        <v>713</v>
      </c>
      <c r="F12" s="5" t="s">
        <v>397</v>
      </c>
      <c r="G12" s="5" t="s">
        <v>693</v>
      </c>
      <c r="H12" s="5">
        <v>2050</v>
      </c>
      <c r="I12" s="5">
        <v>2050</v>
      </c>
      <c r="J12" s="5" t="s">
        <v>907</v>
      </c>
      <c r="K12" s="5" t="s">
        <v>318</v>
      </c>
      <c r="L12" s="5" t="s">
        <v>398</v>
      </c>
    </row>
    <row r="13" spans="1:12" s="1" customFormat="1" ht="137.25" customHeight="1">
      <c r="C13" s="6" t="s">
        <v>399</v>
      </c>
      <c r="D13" s="7" t="s">
        <v>687</v>
      </c>
      <c r="E13" s="5" t="s">
        <v>713</v>
      </c>
      <c r="F13" s="5" t="s">
        <v>400</v>
      </c>
      <c r="G13" s="5" t="s">
        <v>693</v>
      </c>
      <c r="H13" s="5">
        <v>1160.5</v>
      </c>
      <c r="I13" s="5">
        <v>1160.5</v>
      </c>
      <c r="J13" s="5" t="s">
        <v>907</v>
      </c>
      <c r="K13" s="5" t="s">
        <v>401</v>
      </c>
      <c r="L13" s="5" t="s">
        <v>401</v>
      </c>
    </row>
    <row r="14" spans="1:12" s="1" customFormat="1" ht="408.75" customHeight="1">
      <c r="C14" s="6" t="s">
        <v>402</v>
      </c>
      <c r="D14" s="7" t="s">
        <v>687</v>
      </c>
      <c r="E14" s="5" t="s">
        <v>713</v>
      </c>
      <c r="F14" s="5" t="s">
        <v>403</v>
      </c>
      <c r="G14" s="5" t="s">
        <v>693</v>
      </c>
      <c r="H14" s="5">
        <v>3500</v>
      </c>
      <c r="I14" s="5">
        <v>3500</v>
      </c>
      <c r="J14" s="5" t="s">
        <v>907</v>
      </c>
      <c r="K14" s="5" t="s">
        <v>318</v>
      </c>
      <c r="L14" s="5" t="s">
        <v>389</v>
      </c>
    </row>
    <row r="15" spans="1:12" s="1" customFormat="1" ht="24" customHeight="1">
      <c r="C15" s="78" t="s">
        <v>404</v>
      </c>
      <c r="D15" s="7" t="s">
        <v>687</v>
      </c>
      <c r="E15" s="5" t="s">
        <v>713</v>
      </c>
      <c r="F15" s="72" t="s">
        <v>277</v>
      </c>
      <c r="G15" s="72" t="s">
        <v>693</v>
      </c>
      <c r="H15" s="72">
        <v>2000</v>
      </c>
      <c r="I15" s="72">
        <v>2000</v>
      </c>
      <c r="J15" s="72" t="s">
        <v>907</v>
      </c>
      <c r="K15" s="72" t="s">
        <v>318</v>
      </c>
      <c r="L15" s="5" t="s">
        <v>405</v>
      </c>
    </row>
    <row r="16" spans="1:12" s="1" customFormat="1" ht="24" customHeight="1">
      <c r="C16" s="79"/>
      <c r="D16" s="7" t="s">
        <v>687</v>
      </c>
      <c r="E16" s="5" t="s">
        <v>713</v>
      </c>
      <c r="F16" s="73"/>
      <c r="G16" s="73"/>
      <c r="H16" s="73"/>
      <c r="I16" s="73"/>
      <c r="J16" s="73"/>
      <c r="K16" s="73"/>
      <c r="L16" s="5" t="s">
        <v>406</v>
      </c>
    </row>
    <row r="17" spans="3:13" s="1" customFormat="1" ht="24" customHeight="1">
      <c r="C17" s="79"/>
      <c r="D17" s="7" t="s">
        <v>687</v>
      </c>
      <c r="E17" s="5" t="s">
        <v>713</v>
      </c>
      <c r="F17" s="73"/>
      <c r="G17" s="73"/>
      <c r="H17" s="73"/>
      <c r="I17" s="73"/>
      <c r="J17" s="73"/>
      <c r="K17" s="73"/>
      <c r="L17" s="5" t="s">
        <v>407</v>
      </c>
    </row>
    <row r="18" spans="3:13" s="1" customFormat="1" ht="24" customHeight="1">
      <c r="C18" s="80"/>
      <c r="D18" s="7" t="s">
        <v>687</v>
      </c>
      <c r="E18" s="5" t="s">
        <v>713</v>
      </c>
      <c r="F18" s="74"/>
      <c r="G18" s="74"/>
      <c r="H18" s="74"/>
      <c r="I18" s="74"/>
      <c r="J18" s="74"/>
      <c r="K18" s="74"/>
      <c r="L18" s="5" t="s">
        <v>408</v>
      </c>
    </row>
    <row r="19" spans="3:13" s="1" customFormat="1" ht="45.75" customHeight="1">
      <c r="C19" s="6" t="s">
        <v>409</v>
      </c>
      <c r="D19" s="7" t="s">
        <v>687</v>
      </c>
      <c r="E19" s="5" t="s">
        <v>713</v>
      </c>
      <c r="F19" s="5" t="s">
        <v>410</v>
      </c>
      <c r="G19" s="5" t="s">
        <v>693</v>
      </c>
      <c r="H19" s="5">
        <v>1058</v>
      </c>
      <c r="I19" s="5">
        <v>1058</v>
      </c>
      <c r="J19" s="5" t="s">
        <v>907</v>
      </c>
      <c r="K19" s="5" t="s">
        <v>411</v>
      </c>
      <c r="L19" s="5" t="s">
        <v>411</v>
      </c>
    </row>
    <row r="20" spans="3:13" s="1" customFormat="1" ht="36" customHeight="1">
      <c r="C20" s="6" t="s">
        <v>279</v>
      </c>
      <c r="D20" s="7" t="s">
        <v>687</v>
      </c>
      <c r="E20" s="5" t="s">
        <v>713</v>
      </c>
      <c r="F20" s="5" t="s">
        <v>280</v>
      </c>
      <c r="G20" s="5"/>
      <c r="H20" s="5">
        <v>10000</v>
      </c>
      <c r="I20" s="5">
        <v>10000</v>
      </c>
      <c r="J20" s="5" t="s">
        <v>907</v>
      </c>
      <c r="K20" s="5" t="s">
        <v>318</v>
      </c>
      <c r="L20" s="5"/>
    </row>
    <row r="21" spans="3:13" s="1" customFormat="1" ht="45.75" customHeight="1">
      <c r="C21" s="6" t="s">
        <v>412</v>
      </c>
      <c r="D21" s="7" t="s">
        <v>687</v>
      </c>
      <c r="E21" s="5" t="s">
        <v>713</v>
      </c>
      <c r="F21" s="8" t="s">
        <v>413</v>
      </c>
      <c r="G21" s="8" t="s">
        <v>693</v>
      </c>
      <c r="H21" s="8">
        <v>2700</v>
      </c>
      <c r="I21" s="8">
        <v>2700</v>
      </c>
      <c r="J21" s="8" t="s">
        <v>907</v>
      </c>
      <c r="K21" s="5" t="s">
        <v>318</v>
      </c>
      <c r="L21" s="5" t="s">
        <v>414</v>
      </c>
    </row>
    <row r="22" spans="3:13" s="1" customFormat="1" ht="45.75" customHeight="1">
      <c r="C22" s="6" t="s">
        <v>415</v>
      </c>
      <c r="D22" s="7" t="s">
        <v>687</v>
      </c>
      <c r="E22" s="5" t="s">
        <v>713</v>
      </c>
      <c r="F22" s="8" t="s">
        <v>416</v>
      </c>
      <c r="G22" s="8" t="s">
        <v>693</v>
      </c>
      <c r="H22" s="8">
        <v>5000</v>
      </c>
      <c r="I22" s="8">
        <v>5000</v>
      </c>
      <c r="J22" s="8" t="s">
        <v>907</v>
      </c>
      <c r="K22" s="5" t="s">
        <v>318</v>
      </c>
      <c r="L22" s="5" t="s">
        <v>414</v>
      </c>
    </row>
    <row r="23" spans="3:13" s="1" customFormat="1" ht="114.75" customHeight="1">
      <c r="C23" s="6" t="s">
        <v>281</v>
      </c>
      <c r="D23" s="7" t="s">
        <v>687</v>
      </c>
      <c r="E23" s="5" t="s">
        <v>713</v>
      </c>
      <c r="F23" s="8" t="s">
        <v>417</v>
      </c>
      <c r="G23" s="8" t="s">
        <v>693</v>
      </c>
      <c r="H23" s="8">
        <v>4900</v>
      </c>
      <c r="I23" s="8">
        <v>4900</v>
      </c>
      <c r="J23" s="8" t="s">
        <v>907</v>
      </c>
      <c r="K23" s="5" t="s">
        <v>318</v>
      </c>
      <c r="L23" s="5" t="s">
        <v>418</v>
      </c>
    </row>
    <row r="24" spans="3:13" s="1" customFormat="1" ht="69" customHeight="1">
      <c r="C24" s="6" t="s">
        <v>419</v>
      </c>
      <c r="D24" s="7" t="s">
        <v>687</v>
      </c>
      <c r="E24" s="5" t="s">
        <v>713</v>
      </c>
      <c r="F24" s="5" t="s">
        <v>420</v>
      </c>
      <c r="G24" s="5" t="s">
        <v>693</v>
      </c>
      <c r="H24" s="5">
        <v>2020</v>
      </c>
      <c r="I24" s="5">
        <v>2020</v>
      </c>
      <c r="J24" s="5" t="s">
        <v>421</v>
      </c>
      <c r="K24" s="5" t="s">
        <v>422</v>
      </c>
      <c r="L24" s="5" t="s">
        <v>959</v>
      </c>
    </row>
    <row r="25" spans="3:13" s="1" customFormat="1" ht="45.75" customHeight="1">
      <c r="C25" s="6" t="s">
        <v>423</v>
      </c>
      <c r="D25" s="7" t="s">
        <v>687</v>
      </c>
      <c r="E25" s="5" t="s">
        <v>713</v>
      </c>
      <c r="F25" s="5" t="s">
        <v>424</v>
      </c>
      <c r="G25" s="5" t="s">
        <v>693</v>
      </c>
      <c r="H25" s="5">
        <v>1000</v>
      </c>
      <c r="I25" s="5">
        <v>1000</v>
      </c>
      <c r="J25" s="5" t="s">
        <v>907</v>
      </c>
      <c r="K25" s="5" t="s">
        <v>425</v>
      </c>
      <c r="L25" s="5" t="s">
        <v>426</v>
      </c>
    </row>
    <row r="26" spans="3:13" s="1" customFormat="1" ht="80.25" customHeight="1">
      <c r="C26" s="6" t="s">
        <v>287</v>
      </c>
      <c r="D26" s="7" t="s">
        <v>687</v>
      </c>
      <c r="E26" s="5" t="s">
        <v>713</v>
      </c>
      <c r="F26" s="5" t="s">
        <v>288</v>
      </c>
      <c r="G26" s="5" t="s">
        <v>693</v>
      </c>
      <c r="H26" s="5">
        <v>1200</v>
      </c>
      <c r="I26" s="5">
        <v>1200</v>
      </c>
      <c r="J26" s="5" t="s">
        <v>907</v>
      </c>
      <c r="K26" s="5" t="s">
        <v>427</v>
      </c>
      <c r="L26" s="5" t="s">
        <v>426</v>
      </c>
    </row>
    <row r="27" spans="3:13" s="1" customFormat="1" ht="36" customHeight="1">
      <c r="C27" s="6" t="s">
        <v>428</v>
      </c>
      <c r="D27" s="7" t="s">
        <v>687</v>
      </c>
      <c r="E27" s="5" t="s">
        <v>713</v>
      </c>
      <c r="F27" s="5" t="s">
        <v>429</v>
      </c>
      <c r="G27" s="5" t="s">
        <v>693</v>
      </c>
      <c r="H27" s="5">
        <v>1000</v>
      </c>
      <c r="I27" s="5">
        <v>1000</v>
      </c>
      <c r="J27" s="5" t="s">
        <v>907</v>
      </c>
      <c r="K27" s="5" t="s">
        <v>430</v>
      </c>
      <c r="L27" s="5" t="s">
        <v>431</v>
      </c>
    </row>
    <row r="28" spans="3:13" s="1" customFormat="1" ht="91.5" customHeight="1">
      <c r="C28" s="6" t="s">
        <v>432</v>
      </c>
      <c r="D28" s="7" t="s">
        <v>687</v>
      </c>
      <c r="E28" s="5" t="s">
        <v>713</v>
      </c>
      <c r="F28" s="5" t="s">
        <v>294</v>
      </c>
      <c r="G28" s="5" t="s">
        <v>693</v>
      </c>
      <c r="H28" s="5">
        <v>1000</v>
      </c>
      <c r="I28" s="5">
        <v>1000</v>
      </c>
      <c r="J28" s="5" t="s">
        <v>907</v>
      </c>
      <c r="K28" s="5" t="s">
        <v>295</v>
      </c>
      <c r="L28" s="5" t="s">
        <v>295</v>
      </c>
    </row>
    <row r="29" spans="3:13" s="1" customFormat="1" ht="45.75" customHeight="1">
      <c r="C29" s="6" t="s">
        <v>433</v>
      </c>
      <c r="D29" s="7" t="s">
        <v>687</v>
      </c>
      <c r="E29" s="5" t="s">
        <v>713</v>
      </c>
      <c r="F29" s="5" t="s">
        <v>434</v>
      </c>
      <c r="G29" s="5" t="s">
        <v>693</v>
      </c>
      <c r="H29" s="5">
        <v>10000</v>
      </c>
      <c r="I29" s="5">
        <v>10000</v>
      </c>
      <c r="J29" s="5" t="s">
        <v>907</v>
      </c>
      <c r="K29" s="5" t="s">
        <v>318</v>
      </c>
      <c r="L29" s="5" t="s">
        <v>749</v>
      </c>
    </row>
    <row r="30" spans="3:13" s="1" customFormat="1" ht="57.75" customHeight="1">
      <c r="C30" s="6" t="s">
        <v>435</v>
      </c>
      <c r="D30" s="7" t="s">
        <v>687</v>
      </c>
      <c r="E30" s="5" t="s">
        <v>713</v>
      </c>
      <c r="F30" s="5" t="s">
        <v>436</v>
      </c>
      <c r="G30" s="5" t="s">
        <v>693</v>
      </c>
      <c r="H30" s="5">
        <v>10000</v>
      </c>
      <c r="I30" s="5">
        <v>10000</v>
      </c>
      <c r="J30" s="5" t="s">
        <v>907</v>
      </c>
      <c r="K30" s="5" t="s">
        <v>318</v>
      </c>
      <c r="L30" s="5" t="s">
        <v>437</v>
      </c>
    </row>
    <row r="31" spans="3:13" s="1" customFormat="1" ht="36" customHeight="1">
      <c r="C31" s="6" t="s">
        <v>438</v>
      </c>
      <c r="D31" s="7" t="s">
        <v>687</v>
      </c>
      <c r="E31" s="5" t="s">
        <v>713</v>
      </c>
      <c r="F31" s="5" t="s">
        <v>439</v>
      </c>
      <c r="G31" s="5" t="s">
        <v>693</v>
      </c>
      <c r="H31" s="5">
        <v>3000</v>
      </c>
      <c r="I31" s="5">
        <v>3000</v>
      </c>
      <c r="J31" s="5" t="s">
        <v>907</v>
      </c>
      <c r="K31" s="5" t="s">
        <v>318</v>
      </c>
    </row>
    <row r="32" spans="3:13" s="1" customFormat="1" ht="69" customHeight="1">
      <c r="C32" s="6" t="s">
        <v>440</v>
      </c>
      <c r="D32" s="7" t="s">
        <v>687</v>
      </c>
      <c r="E32" s="5" t="s">
        <v>713</v>
      </c>
      <c r="F32" s="5" t="s">
        <v>441</v>
      </c>
      <c r="G32" s="5" t="s">
        <v>693</v>
      </c>
      <c r="H32" s="5">
        <v>18810</v>
      </c>
      <c r="I32" s="5">
        <v>18810</v>
      </c>
      <c r="J32" s="5" t="s">
        <v>907</v>
      </c>
      <c r="K32" s="5" t="s">
        <v>318</v>
      </c>
      <c r="L32" s="5" t="s">
        <v>864</v>
      </c>
      <c r="M32" s="5"/>
    </row>
    <row r="33" spans="3:13" s="1" customFormat="1" ht="102.75" customHeight="1">
      <c r="C33" s="6" t="s">
        <v>442</v>
      </c>
      <c r="D33" s="7" t="s">
        <v>687</v>
      </c>
      <c r="E33" s="5" t="s">
        <v>713</v>
      </c>
      <c r="F33" s="5" t="s">
        <v>443</v>
      </c>
      <c r="G33" s="5" t="s">
        <v>718</v>
      </c>
      <c r="H33" s="5">
        <v>33000</v>
      </c>
      <c r="I33" s="5">
        <v>33000</v>
      </c>
      <c r="J33" s="5" t="s">
        <v>907</v>
      </c>
      <c r="K33" s="5" t="s">
        <v>318</v>
      </c>
      <c r="L33" s="5"/>
      <c r="M33" s="5" t="s">
        <v>444</v>
      </c>
    </row>
    <row r="34" spans="3:13" s="1" customFormat="1" ht="69" customHeight="1">
      <c r="C34" s="6" t="s">
        <v>445</v>
      </c>
      <c r="D34" s="7" t="s">
        <v>687</v>
      </c>
      <c r="E34" s="5" t="s">
        <v>713</v>
      </c>
      <c r="F34" s="5" t="s">
        <v>446</v>
      </c>
      <c r="G34" s="5" t="s">
        <v>693</v>
      </c>
      <c r="H34" s="5">
        <v>2500</v>
      </c>
      <c r="I34" s="5">
        <v>2500</v>
      </c>
      <c r="J34" s="5" t="s">
        <v>907</v>
      </c>
      <c r="K34" s="5" t="s">
        <v>318</v>
      </c>
      <c r="L34" s="5" t="s">
        <v>447</v>
      </c>
      <c r="M34" s="5" t="s">
        <v>448</v>
      </c>
    </row>
    <row r="35" spans="3:13" s="1" customFormat="1" ht="91.5" customHeight="1">
      <c r="C35" s="6" t="s">
        <v>449</v>
      </c>
      <c r="D35" s="7" t="s">
        <v>687</v>
      </c>
      <c r="E35" s="5" t="s">
        <v>713</v>
      </c>
      <c r="F35" s="5" t="s">
        <v>450</v>
      </c>
      <c r="G35" s="5" t="s">
        <v>718</v>
      </c>
      <c r="H35" s="5">
        <v>10000</v>
      </c>
      <c r="I35" s="5">
        <v>10000</v>
      </c>
      <c r="J35" s="5" t="s">
        <v>907</v>
      </c>
      <c r="K35" s="5" t="s">
        <v>318</v>
      </c>
      <c r="L35" s="5" t="s">
        <v>451</v>
      </c>
      <c r="M35" s="5" t="s">
        <v>448</v>
      </c>
    </row>
    <row r="36" spans="3:13" s="1" customFormat="1" ht="45.75" customHeight="1">
      <c r="C36" s="6" t="s">
        <v>452</v>
      </c>
      <c r="D36" s="7" t="s">
        <v>687</v>
      </c>
      <c r="E36" s="5" t="s">
        <v>713</v>
      </c>
      <c r="F36" s="5" t="s">
        <v>271</v>
      </c>
      <c r="G36" s="5" t="s">
        <v>693</v>
      </c>
      <c r="H36" s="5">
        <v>5000</v>
      </c>
      <c r="I36" s="5">
        <v>5000</v>
      </c>
      <c r="J36" s="5" t="s">
        <v>907</v>
      </c>
      <c r="K36" s="5" t="s">
        <v>318</v>
      </c>
      <c r="L36" s="5" t="s">
        <v>453</v>
      </c>
      <c r="M36" s="5" t="s">
        <v>448</v>
      </c>
    </row>
    <row r="37" spans="3:13" s="1" customFormat="1" ht="45.75" customHeight="1">
      <c r="C37" s="6" t="s">
        <v>454</v>
      </c>
      <c r="D37" s="7" t="s">
        <v>687</v>
      </c>
      <c r="E37" s="5" t="s">
        <v>713</v>
      </c>
      <c r="F37" s="5" t="s">
        <v>455</v>
      </c>
      <c r="G37" s="5" t="s">
        <v>693</v>
      </c>
      <c r="H37" s="5">
        <v>70000</v>
      </c>
      <c r="I37" s="5">
        <v>70000</v>
      </c>
      <c r="J37" s="5" t="s">
        <v>907</v>
      </c>
      <c r="K37" s="5" t="s">
        <v>318</v>
      </c>
      <c r="L37" s="5"/>
      <c r="M37" s="5"/>
    </row>
    <row r="38" spans="3:13" s="1" customFormat="1" ht="408.75" customHeight="1">
      <c r="C38" s="6" t="s">
        <v>1244</v>
      </c>
      <c r="D38" s="7" t="s">
        <v>687</v>
      </c>
      <c r="E38" s="5" t="s">
        <v>713</v>
      </c>
      <c r="F38" s="5" t="s">
        <v>456</v>
      </c>
      <c r="G38" s="5" t="s">
        <v>693</v>
      </c>
      <c r="H38" s="5">
        <v>70300</v>
      </c>
      <c r="I38" s="5">
        <v>70300</v>
      </c>
      <c r="J38" s="5" t="s">
        <v>907</v>
      </c>
      <c r="K38" s="5" t="s">
        <v>318</v>
      </c>
      <c r="L38" s="5" t="s">
        <v>444</v>
      </c>
      <c r="M38" s="5"/>
    </row>
    <row r="39" spans="3:13" s="1" customFormat="1" ht="102.75" customHeight="1">
      <c r="C39" s="6" t="s">
        <v>239</v>
      </c>
      <c r="D39" s="7" t="s">
        <v>687</v>
      </c>
      <c r="E39" s="5" t="s">
        <v>713</v>
      </c>
      <c r="F39" s="5" t="s">
        <v>240</v>
      </c>
      <c r="G39" s="5" t="s">
        <v>693</v>
      </c>
      <c r="H39" s="5">
        <v>7000</v>
      </c>
      <c r="I39" s="5">
        <v>7000</v>
      </c>
      <c r="J39" s="5" t="s">
        <v>907</v>
      </c>
      <c r="K39" s="5" t="s">
        <v>318</v>
      </c>
      <c r="L39" s="5"/>
      <c r="M39" s="5"/>
    </row>
    <row r="40" spans="3:13" s="1" customFormat="1" ht="137.25" customHeight="1">
      <c r="C40" s="6" t="s">
        <v>229</v>
      </c>
      <c r="D40" s="7" t="s">
        <v>687</v>
      </c>
      <c r="E40" s="5" t="s">
        <v>713</v>
      </c>
      <c r="F40" s="5" t="s">
        <v>457</v>
      </c>
      <c r="G40" s="5" t="s">
        <v>693</v>
      </c>
      <c r="H40" s="5">
        <v>10000</v>
      </c>
      <c r="I40" s="5">
        <v>10000</v>
      </c>
      <c r="J40" s="5"/>
      <c r="K40" s="5" t="s">
        <v>318</v>
      </c>
      <c r="L40" s="5"/>
      <c r="M40" s="5"/>
    </row>
    <row r="41" spans="3:13" s="1" customFormat="1" ht="217.5" customHeight="1">
      <c r="C41" s="6" t="s">
        <v>458</v>
      </c>
      <c r="D41" s="7" t="s">
        <v>687</v>
      </c>
      <c r="E41" s="5" t="s">
        <v>713</v>
      </c>
      <c r="F41" s="5" t="s">
        <v>459</v>
      </c>
      <c r="G41" s="5" t="s">
        <v>693</v>
      </c>
      <c r="H41" s="5">
        <v>7000</v>
      </c>
      <c r="I41" s="5">
        <v>7000</v>
      </c>
      <c r="J41" s="5" t="s">
        <v>907</v>
      </c>
      <c r="K41" s="5" t="s">
        <v>318</v>
      </c>
      <c r="L41" s="5"/>
      <c r="M41" s="5"/>
    </row>
    <row r="42" spans="3:13" s="1" customFormat="1" ht="45.75" customHeight="1">
      <c r="C42" s="6" t="s">
        <v>231</v>
      </c>
      <c r="D42" s="7" t="s">
        <v>687</v>
      </c>
      <c r="E42" s="5" t="s">
        <v>713</v>
      </c>
      <c r="F42" s="5" t="s">
        <v>460</v>
      </c>
      <c r="G42" s="5" t="s">
        <v>693</v>
      </c>
      <c r="H42" s="5">
        <v>7000</v>
      </c>
      <c r="I42" s="5">
        <v>7000</v>
      </c>
      <c r="J42" s="5" t="s">
        <v>907</v>
      </c>
      <c r="K42" s="5" t="s">
        <v>318</v>
      </c>
      <c r="L42" s="5"/>
      <c r="M42" s="5"/>
    </row>
    <row r="43" spans="3:13" s="1" customFormat="1" ht="57.75" customHeight="1">
      <c r="C43" s="6" t="s">
        <v>290</v>
      </c>
      <c r="D43" s="7" t="s">
        <v>687</v>
      </c>
      <c r="E43" s="5" t="s">
        <v>713</v>
      </c>
      <c r="F43" s="5" t="s">
        <v>461</v>
      </c>
      <c r="G43" s="5" t="s">
        <v>693</v>
      </c>
      <c r="H43" s="5">
        <v>17000</v>
      </c>
      <c r="I43" s="5">
        <v>17000</v>
      </c>
      <c r="J43" s="5" t="s">
        <v>907</v>
      </c>
      <c r="K43" s="5" t="s">
        <v>318</v>
      </c>
      <c r="L43" s="5"/>
      <c r="M43" s="5"/>
    </row>
    <row r="44" spans="3:13" s="1" customFormat="1" ht="159.75" customHeight="1">
      <c r="C44" s="6" t="s">
        <v>462</v>
      </c>
      <c r="D44" s="7" t="s">
        <v>687</v>
      </c>
      <c r="E44" s="5" t="s">
        <v>713</v>
      </c>
      <c r="F44" s="5" t="s">
        <v>463</v>
      </c>
      <c r="G44" s="5" t="s">
        <v>693</v>
      </c>
      <c r="H44" s="5">
        <v>12000</v>
      </c>
      <c r="I44" s="5">
        <v>12000</v>
      </c>
      <c r="J44" s="5" t="s">
        <v>907</v>
      </c>
      <c r="K44" s="5" t="s">
        <v>318</v>
      </c>
      <c r="L44" s="5" t="s">
        <v>464</v>
      </c>
      <c r="M44" s="5"/>
    </row>
    <row r="45" spans="3:13" s="1" customFormat="1" ht="45.75" customHeight="1">
      <c r="C45" s="6" t="s">
        <v>296</v>
      </c>
      <c r="D45" s="7" t="s">
        <v>687</v>
      </c>
      <c r="E45" s="5" t="s">
        <v>713</v>
      </c>
      <c r="F45" s="5" t="s">
        <v>297</v>
      </c>
      <c r="G45" s="5" t="s">
        <v>693</v>
      </c>
      <c r="H45" s="5">
        <v>5000</v>
      </c>
      <c r="I45" s="5">
        <v>5000</v>
      </c>
      <c r="J45" s="5" t="s">
        <v>907</v>
      </c>
      <c r="K45" s="5" t="s">
        <v>318</v>
      </c>
      <c r="L45" s="5"/>
      <c r="M45" s="5"/>
    </row>
    <row r="46" spans="3:13" s="1" customFormat="1" ht="69" customHeight="1">
      <c r="C46" s="6" t="s">
        <v>465</v>
      </c>
      <c r="D46" s="7" t="s">
        <v>687</v>
      </c>
      <c r="E46" s="5" t="s">
        <v>713</v>
      </c>
      <c r="F46" s="5" t="s">
        <v>466</v>
      </c>
      <c r="G46" s="5" t="s">
        <v>693</v>
      </c>
      <c r="H46" s="5">
        <v>30000</v>
      </c>
      <c r="I46" s="5">
        <v>30000</v>
      </c>
      <c r="J46" s="5" t="s">
        <v>907</v>
      </c>
      <c r="K46" s="5" t="s">
        <v>318</v>
      </c>
      <c r="L46" s="5" t="s">
        <v>864</v>
      </c>
      <c r="M46" s="5"/>
    </row>
    <row r="47" spans="3:13" s="1" customFormat="1" ht="57.75" customHeight="1">
      <c r="C47" s="6" t="s">
        <v>298</v>
      </c>
      <c r="D47" s="7" t="s">
        <v>687</v>
      </c>
      <c r="E47" s="5" t="s">
        <v>713</v>
      </c>
      <c r="F47" s="5" t="s">
        <v>467</v>
      </c>
      <c r="G47" s="5" t="s">
        <v>693</v>
      </c>
      <c r="H47" s="5">
        <v>7000</v>
      </c>
      <c r="I47" s="5">
        <v>70000</v>
      </c>
      <c r="J47" s="5" t="s">
        <v>907</v>
      </c>
      <c r="K47" s="5" t="s">
        <v>318</v>
      </c>
      <c r="L47" s="5"/>
      <c r="M47" s="5"/>
    </row>
    <row r="48" spans="3:13" s="1" customFormat="1" ht="45.75" customHeight="1">
      <c r="C48" s="6" t="s">
        <v>468</v>
      </c>
      <c r="D48" s="7" t="s">
        <v>687</v>
      </c>
      <c r="E48" s="5" t="s">
        <v>713</v>
      </c>
      <c r="F48" s="5" t="s">
        <v>272</v>
      </c>
      <c r="G48" s="5" t="s">
        <v>693</v>
      </c>
      <c r="H48" s="5">
        <v>5000</v>
      </c>
      <c r="I48" s="5">
        <v>5000</v>
      </c>
      <c r="J48" s="5" t="s">
        <v>907</v>
      </c>
      <c r="K48" s="5" t="s">
        <v>318</v>
      </c>
      <c r="L48" s="5"/>
      <c r="M48" s="5"/>
    </row>
    <row r="49" spans="3:13" s="1" customFormat="1" ht="217.5" customHeight="1">
      <c r="C49" s="81" t="s">
        <v>247</v>
      </c>
      <c r="D49" s="7" t="s">
        <v>687</v>
      </c>
      <c r="E49" s="5" t="s">
        <v>713</v>
      </c>
      <c r="F49" s="5" t="s">
        <v>548</v>
      </c>
      <c r="G49" s="72" t="s">
        <v>693</v>
      </c>
      <c r="H49" s="72">
        <v>1000</v>
      </c>
      <c r="I49" s="72">
        <v>1000</v>
      </c>
      <c r="J49" s="72" t="s">
        <v>907</v>
      </c>
      <c r="K49" s="72" t="s">
        <v>549</v>
      </c>
      <c r="L49" s="72" t="s">
        <v>550</v>
      </c>
      <c r="M49" s="72" t="s">
        <v>448</v>
      </c>
    </row>
    <row r="50" spans="3:13" s="1" customFormat="1" ht="57.75" customHeight="1">
      <c r="C50" s="82"/>
      <c r="D50" s="7" t="s">
        <v>687</v>
      </c>
      <c r="E50" s="5"/>
      <c r="F50" s="5" t="s">
        <v>551</v>
      </c>
      <c r="G50" s="73"/>
      <c r="H50" s="73"/>
      <c r="I50" s="73"/>
      <c r="J50" s="73"/>
      <c r="K50" s="73"/>
      <c r="L50" s="73"/>
      <c r="M50" s="73"/>
    </row>
    <row r="51" spans="3:13" s="1" customFormat="1" ht="80.25" customHeight="1">
      <c r="C51" s="82"/>
      <c r="D51" s="7" t="s">
        <v>687</v>
      </c>
      <c r="E51" s="5"/>
      <c r="F51" s="5" t="s">
        <v>552</v>
      </c>
      <c r="G51" s="73"/>
      <c r="H51" s="73"/>
      <c r="I51" s="73"/>
      <c r="J51" s="73"/>
      <c r="K51" s="73"/>
      <c r="L51" s="73"/>
      <c r="M51" s="73"/>
    </row>
    <row r="52" spans="3:13" s="1" customFormat="1" ht="80.25" customHeight="1">
      <c r="C52" s="83"/>
      <c r="D52" s="7" t="s">
        <v>687</v>
      </c>
      <c r="E52" s="5"/>
      <c r="F52" s="5" t="s">
        <v>553</v>
      </c>
      <c r="G52" s="74"/>
      <c r="H52" s="74"/>
      <c r="I52" s="74"/>
      <c r="J52" s="74"/>
      <c r="K52" s="74"/>
      <c r="L52" s="74"/>
      <c r="M52" s="74"/>
    </row>
    <row r="53" spans="3:13" s="1" customFormat="1" ht="354" customHeight="1">
      <c r="C53" s="6" t="s">
        <v>250</v>
      </c>
      <c r="D53" s="7" t="s">
        <v>687</v>
      </c>
      <c r="E53" s="5" t="s">
        <v>713</v>
      </c>
      <c r="F53" s="5" t="s">
        <v>251</v>
      </c>
      <c r="G53" s="5" t="s">
        <v>693</v>
      </c>
      <c r="H53" s="5">
        <v>2000</v>
      </c>
      <c r="I53" s="5">
        <v>2000</v>
      </c>
      <c r="J53" s="5" t="s">
        <v>907</v>
      </c>
      <c r="K53" s="5" t="s">
        <v>549</v>
      </c>
      <c r="L53" s="5"/>
      <c r="M53" s="5"/>
    </row>
    <row r="54" spans="3:13" s="1" customFormat="1" ht="36" customHeight="1">
      <c r="C54" s="6" t="s">
        <v>554</v>
      </c>
      <c r="D54" s="7" t="s">
        <v>687</v>
      </c>
      <c r="E54" s="5" t="s">
        <v>713</v>
      </c>
      <c r="F54" s="5" t="s">
        <v>555</v>
      </c>
      <c r="G54" s="5" t="s">
        <v>693</v>
      </c>
      <c r="H54" s="5">
        <v>300</v>
      </c>
      <c r="I54" s="5">
        <v>200</v>
      </c>
      <c r="J54" s="5" t="s">
        <v>907</v>
      </c>
      <c r="K54" s="5" t="s">
        <v>556</v>
      </c>
      <c r="L54" s="5" t="s">
        <v>556</v>
      </c>
      <c r="M54" s="5"/>
    </row>
    <row r="55" spans="3:13" s="1" customFormat="1" ht="36" customHeight="1">
      <c r="C55" s="6" t="s">
        <v>557</v>
      </c>
      <c r="D55" s="7" t="s">
        <v>687</v>
      </c>
      <c r="E55" s="5" t="s">
        <v>713</v>
      </c>
      <c r="F55" s="5" t="s">
        <v>558</v>
      </c>
      <c r="G55" s="5" t="s">
        <v>693</v>
      </c>
      <c r="H55" s="5">
        <v>200</v>
      </c>
      <c r="I55" s="5">
        <v>100</v>
      </c>
      <c r="J55" s="5" t="s">
        <v>907</v>
      </c>
      <c r="K55" s="5" t="s">
        <v>559</v>
      </c>
      <c r="L55" s="5" t="s">
        <v>559</v>
      </c>
      <c r="M55" s="5"/>
    </row>
    <row r="56" spans="3:13" s="1" customFormat="1" ht="45.75" customHeight="1">
      <c r="C56" s="6" t="s">
        <v>560</v>
      </c>
      <c r="D56" s="7" t="s">
        <v>687</v>
      </c>
      <c r="E56" s="5" t="s">
        <v>713</v>
      </c>
      <c r="F56" s="5" t="s">
        <v>424</v>
      </c>
      <c r="G56" s="5" t="s">
        <v>693</v>
      </c>
      <c r="H56" s="5">
        <v>300</v>
      </c>
      <c r="I56" s="5">
        <v>300</v>
      </c>
      <c r="J56" s="5" t="s">
        <v>907</v>
      </c>
      <c r="K56" s="5" t="s">
        <v>561</v>
      </c>
      <c r="L56" s="5" t="s">
        <v>426</v>
      </c>
      <c r="M56" s="5"/>
    </row>
    <row r="57" spans="3:13" s="1" customFormat="1" ht="171.75" customHeight="1">
      <c r="C57" s="6" t="s">
        <v>304</v>
      </c>
      <c r="D57" s="7" t="s">
        <v>687</v>
      </c>
      <c r="E57" s="5" t="s">
        <v>713</v>
      </c>
      <c r="F57" s="5" t="s">
        <v>305</v>
      </c>
      <c r="G57" s="5" t="s">
        <v>693</v>
      </c>
      <c r="H57" s="5">
        <v>500</v>
      </c>
      <c r="I57" s="5">
        <v>500</v>
      </c>
      <c r="J57" s="5" t="s">
        <v>907</v>
      </c>
      <c r="K57" s="5" t="s">
        <v>15</v>
      </c>
      <c r="L57" s="5" t="s">
        <v>15</v>
      </c>
      <c r="M57" s="5"/>
    </row>
    <row r="58" spans="3:13" s="1" customFormat="1" ht="114.75" customHeight="1">
      <c r="C58" s="6" t="s">
        <v>306</v>
      </c>
      <c r="D58" s="7" t="s">
        <v>687</v>
      </c>
      <c r="E58" s="5" t="s">
        <v>713</v>
      </c>
      <c r="F58" s="5" t="s">
        <v>307</v>
      </c>
      <c r="G58" s="5" t="s">
        <v>693</v>
      </c>
      <c r="H58" s="5">
        <v>500</v>
      </c>
      <c r="I58" s="5">
        <v>500</v>
      </c>
      <c r="J58" s="5" t="s">
        <v>907</v>
      </c>
      <c r="K58" s="5" t="s">
        <v>318</v>
      </c>
      <c r="L58" s="5" t="s">
        <v>562</v>
      </c>
      <c r="M58" s="5"/>
    </row>
  </sheetData>
  <mergeCells count="17">
    <mergeCell ref="J15:J18"/>
    <mergeCell ref="M49:M52"/>
    <mergeCell ref="A1:K1"/>
    <mergeCell ref="J2:K2"/>
    <mergeCell ref="C15:C18"/>
    <mergeCell ref="C49:C52"/>
    <mergeCell ref="F15:F18"/>
    <mergeCell ref="G15:G18"/>
    <mergeCell ref="L49:L52"/>
    <mergeCell ref="K15:K18"/>
    <mergeCell ref="K49:K52"/>
    <mergeCell ref="I15:I18"/>
    <mergeCell ref="G49:G52"/>
    <mergeCell ref="H15:H18"/>
    <mergeCell ref="H49:H52"/>
    <mergeCell ref="J49:J52"/>
    <mergeCell ref="I49:I52"/>
  </mergeCells>
  <phoneticPr fontId="0" type="noConversion"/>
  <pageMargins left="0.69921814550564987" right="0.69921814550564987" top="0.74990626395218019" bottom="0.74990626395218019" header="0.29996251027415122" footer="0.29996251027415122"/>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TotalTime>2</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2016年</vt:lpstr>
      <vt:lpstr>2016-2018年</vt:lpstr>
      <vt:lpstr>2016-2020年</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zhongyu</cp:lastModifiedBy>
  <cp:revision>0</cp:revision>
  <cp:lastPrinted>2016-03-10T03:54:44Z</cp:lastPrinted>
  <dcterms:created xsi:type="dcterms:W3CDTF">2006-09-13T11:21:00Z</dcterms:created>
  <dcterms:modified xsi:type="dcterms:W3CDTF">2016-11-21T01:53:44Z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