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分类汇总表" sheetId="3" r:id="rId1"/>
    <sheet name="入库申报表" sheetId="2" r:id="rId2"/>
  </sheets>
  <definedNames>
    <definedName name="_xlnm._FilterDatabase" localSheetId="1" hidden="1">入库申报表!$4:$555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<sst xmlns="http://schemas.openxmlformats.org/spreadsheetml/2006/main" count="5802" uniqueCount="1871">
  <si>
    <t>溆浦县2024年度巩固拓展脱贫攻坚成果和乡村振兴项目库拟入库项目申报分类汇总表（调整）</t>
  </si>
  <si>
    <t>单位(盖章)：                                                                                           单位：万元、个、人</t>
  </si>
  <si>
    <t>序号</t>
  </si>
  <si>
    <t>项目类型</t>
  </si>
  <si>
    <t>项目个数</t>
  </si>
  <si>
    <t>资金规模和筹资方式</t>
  </si>
  <si>
    <t>受益对象</t>
  </si>
  <si>
    <t>备注</t>
  </si>
  <si>
    <t>项目预算总投资</t>
  </si>
  <si>
    <t>财政资金</t>
  </si>
  <si>
    <t>其他资金</t>
  </si>
  <si>
    <r>
      <rPr>
        <sz val="8"/>
        <color rgb="FF000000"/>
        <rFont val="宋体"/>
        <charset val="134"/>
      </rPr>
      <t>受益村</t>
    </r>
    <r>
      <rPr>
        <sz val="8"/>
        <color rgb="FF000000"/>
        <rFont val="Arial"/>
        <charset val="134"/>
      </rPr>
      <t xml:space="preserve"> (</t>
    </r>
    <r>
      <rPr>
        <sz val="8"/>
        <color rgb="FF000000"/>
        <rFont val="宋体"/>
        <charset val="134"/>
      </rPr>
      <t>个</t>
    </r>
    <r>
      <rPr>
        <sz val="8"/>
        <color rgb="FF000000"/>
        <rFont val="Arial"/>
        <charset val="134"/>
      </rPr>
      <t>)</t>
    </r>
  </si>
  <si>
    <t>受益户数   (户 )</t>
  </si>
  <si>
    <t>受益人数  （人）</t>
  </si>
  <si>
    <r>
      <rPr>
        <sz val="8"/>
        <color rgb="FF000000"/>
        <rFont val="宋体"/>
        <charset val="134"/>
      </rPr>
      <t>受益脱</t>
    </r>
    <r>
      <rPr>
        <sz val="8"/>
        <color rgb="FF000000"/>
        <rFont val="Arial"/>
        <charset val="134"/>
      </rPr>
      <t xml:space="preserve"> </t>
    </r>
    <r>
      <rPr>
        <sz val="8"/>
        <color rgb="FF000000"/>
        <rFont val="宋体"/>
        <charset val="134"/>
      </rPr>
      <t>贫村数</t>
    </r>
    <r>
      <rPr>
        <sz val="8"/>
        <color rgb="FF000000"/>
        <rFont val="Arial"/>
        <charset val="134"/>
      </rPr>
      <t xml:space="preserve"> (</t>
    </r>
    <r>
      <rPr>
        <sz val="8"/>
        <color rgb="FF000000"/>
        <rFont val="宋体"/>
        <charset val="134"/>
      </rPr>
      <t>个</t>
    </r>
    <r>
      <rPr>
        <sz val="8"/>
        <color rgb="FF000000"/>
        <rFont val="Arial"/>
        <charset val="134"/>
      </rPr>
      <t>)</t>
    </r>
  </si>
  <si>
    <t>受益脱贫户 数及防止返 贫监测对象 户数(户)</t>
  </si>
  <si>
    <r>
      <rPr>
        <sz val="8"/>
        <color rgb="FF000000"/>
        <rFont val="宋体"/>
        <charset val="134"/>
      </rPr>
      <t>受益脱贫人口</t>
    </r>
    <r>
      <rPr>
        <sz val="8"/>
        <color rgb="FF000000"/>
        <rFont val="Arial"/>
        <charset val="134"/>
      </rPr>
      <t xml:space="preserve"> </t>
    </r>
    <r>
      <rPr>
        <sz val="8"/>
        <color rgb="FF000000"/>
        <rFont val="宋体"/>
        <charset val="134"/>
      </rPr>
      <t>数及防止返贫</t>
    </r>
    <r>
      <rPr>
        <sz val="8"/>
        <color rgb="FF000000"/>
        <rFont val="Arial"/>
        <charset val="134"/>
      </rPr>
      <t xml:space="preserve"> </t>
    </r>
    <r>
      <rPr>
        <sz val="8"/>
        <color rgb="FF000000"/>
        <rFont val="宋体"/>
        <charset val="134"/>
      </rPr>
      <t>监测对象人口数（人）</t>
    </r>
  </si>
  <si>
    <t>总  计</t>
  </si>
  <si>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</si>
  <si>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</si>
  <si>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</si>
  <si>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</si>
  <si>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r>
      <rPr>
        <sz val="10"/>
        <color rgb="FF000000"/>
        <rFont val="Times New Roman"/>
        <charset val="134"/>
      </rPr>
      <t>4.</t>
    </r>
    <r>
      <rPr>
        <sz val="10"/>
        <color rgb="FF000000"/>
        <rFont val="仿宋"/>
        <charset val="134"/>
      </rPr>
      <t>产业服务支撑项目</t>
    </r>
  </si>
  <si>
    <r>
      <rPr>
        <sz val="10"/>
        <color rgb="FF000000"/>
        <rFont val="Times New Roman"/>
        <charset val="134"/>
      </rPr>
      <t>5</t>
    </r>
    <r>
      <rPr>
        <sz val="10"/>
        <color rgb="FF000000"/>
        <rFont val="Times New Roman"/>
        <charset val="134"/>
      </rPr>
      <t>.</t>
    </r>
    <r>
      <rPr>
        <sz val="10"/>
        <color rgb="FF000000"/>
        <rFont val="仿宋"/>
        <charset val="134"/>
      </rPr>
      <t>金融保险配套项目</t>
    </r>
  </si>
  <si>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</si>
  <si>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</si>
  <si>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</si>
  <si>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</si>
  <si>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</si>
  <si>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</si>
  <si>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</si>
  <si>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</si>
  <si>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r>
      <rPr>
        <sz val="10"/>
        <color rgb="FF000000"/>
        <rFont val="Times New Roman"/>
        <charset val="134"/>
      </rPr>
      <t>2.</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</si>
  <si>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</si>
  <si>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</si>
  <si>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</si>
  <si>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</si>
  <si>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</si>
  <si>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</si>
  <si>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</si>
  <si>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</si>
  <si>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</si>
  <si>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</si>
  <si>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</si>
  <si>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</si>
  <si>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</si>
  <si>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</si>
  <si>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r>
      <rPr>
        <sz val="10"/>
        <color rgb="FF000000"/>
        <rFont val="Times New Roman"/>
        <charset val="134"/>
      </rPr>
      <t>……</t>
    </r>
  </si>
  <si>
    <r>
      <rPr>
        <sz val="10.5"/>
        <color rgb="FF000000"/>
        <rFont val="Arial"/>
        <charset val="134"/>
      </rPr>
      <t xml:space="preserve"> </t>
    </r>
  </si>
  <si>
    <t>溆浦县2024年度巩固拓展脱贫攻坚成果和乡村振兴项目库拟入库项目申报表（调整）</t>
  </si>
  <si>
    <t>单位(盖章)：                                                                   单位：万元、个、人</t>
  </si>
  <si>
    <t>乡镇</t>
  </si>
  <si>
    <t>项目类别</t>
  </si>
  <si>
    <t>项目名称</t>
  </si>
  <si>
    <t>项目内容及规模</t>
  </si>
  <si>
    <t>建设性质</t>
  </si>
  <si>
    <t>实施地点</t>
  </si>
  <si>
    <t>补助标准</t>
  </si>
  <si>
    <t>受益村数(个)</t>
  </si>
  <si>
    <t>受益户数　(户 )</t>
  </si>
  <si>
    <t>受益人口数</t>
  </si>
  <si>
    <t>其中</t>
  </si>
  <si>
    <t>二级项目类型</t>
  </si>
  <si>
    <t>项目子类型</t>
  </si>
  <si>
    <t>项目预算
总投资</t>
  </si>
  <si>
    <t>受益脱贫村数 (个)</t>
  </si>
  <si>
    <t>受益脱贫户及监测户数</t>
  </si>
  <si>
    <t>受益脱贫户及监测对象人口数</t>
  </si>
  <si>
    <t>绩效目标</t>
  </si>
  <si>
    <t>联农带农
机制</t>
  </si>
  <si>
    <t>总计</t>
  </si>
  <si>
    <t>一</t>
  </si>
  <si>
    <t>产业发展项目</t>
  </si>
  <si>
    <t>（一）</t>
  </si>
  <si>
    <t>生产项目</t>
  </si>
  <si>
    <t>种植业基地</t>
  </si>
  <si>
    <t>卢峰镇</t>
  </si>
  <si>
    <t>出菇房改造及配套设施建设项目</t>
  </si>
  <si>
    <r>
      <rPr>
        <sz val="10.5"/>
        <color rgb="FF000000"/>
        <rFont val="宋体"/>
        <charset val="134"/>
      </rPr>
      <t>2</t>
    </r>
    <r>
      <rPr>
        <sz val="10.5"/>
        <color rgb="FF000000"/>
        <rFont val="宋体"/>
        <charset val="134"/>
      </rPr>
      <t>200平方过道钢架棚更换，20间出菇房菇架更新，1800平方地面配套设施建设</t>
    </r>
  </si>
  <si>
    <t>新建</t>
  </si>
  <si>
    <t>漫水村</t>
  </si>
  <si>
    <t>80万元/公司</t>
  </si>
  <si>
    <t>新增带动农村人口50人，人均年增收6000元以上，新增年产能5吨，新增年销售收入8万元</t>
  </si>
  <si>
    <t>务工</t>
  </si>
  <si>
    <t>葛竹坪镇</t>
  </si>
  <si>
    <t>山背村梯田及渠道修复项目</t>
  </si>
  <si>
    <t>主渠3540米底部重新硬化，对毁坏及塌方断裂等100多处地方进行加固修复；山银花基地移栽。</t>
  </si>
  <si>
    <t>山背村</t>
  </si>
  <si>
    <t>项目资金的50%为扶持资金，50%为支持村集体经济发展资金，按5%分红（连续3年）</t>
  </si>
  <si>
    <t>提高产业基地产能和抗风险能力</t>
  </si>
  <si>
    <t>产业发展</t>
  </si>
  <si>
    <t>小横垅乡</t>
  </si>
  <si>
    <t>种养殖业</t>
  </si>
  <si>
    <t>种植基地项目</t>
  </si>
  <si>
    <t>怀化市溆浦县小横垅乡金子村</t>
  </si>
  <si>
    <t>从本村大户220亩中药材基地里收购50亩，50亩基地2025年采收，采收后收益达到55万元以上的，做为村里收益，未达到55万元，由大户补足收益到56万元；</t>
  </si>
  <si>
    <t>改建</t>
  </si>
  <si>
    <t>金子村</t>
  </si>
  <si>
    <t>50万元/村</t>
  </si>
  <si>
    <t>每年增加村集体经济收入5万元</t>
  </si>
  <si>
    <t>龙潭镇</t>
  </si>
  <si>
    <t>黄江村山银花加工厂项目</t>
  </si>
  <si>
    <t>入股溆浦县飞鹏中药材发展有限公司，投资修建中药材山银花、玉竹及农产品加工厂一座，总建筑面积1560平方米；冷冻库一栋，总建筑面积2532立方米，每年按8%分红。</t>
  </si>
  <si>
    <t>温水村</t>
  </si>
  <si>
    <t>每年增加村集体经济收入4万元</t>
  </si>
  <si>
    <t>大江口镇</t>
  </si>
  <si>
    <t>新建柑桔基地基础设施建设项目</t>
  </si>
  <si>
    <t>无人打药机一台、硬化桔园道路430米、单轨运输车600米</t>
  </si>
  <si>
    <t>威虎山村</t>
  </si>
  <si>
    <t>30万元/公司</t>
  </si>
  <si>
    <t>新增带动农村人口10人，人均年增收4000元以上，新增年产能20吨，新增年销售收入10万元</t>
  </si>
  <si>
    <t>低庄镇</t>
  </si>
  <si>
    <t>园区机耕道路硬化800米（宽3.5米、厚0.2米），新建18个打药池</t>
  </si>
  <si>
    <t>后村湾村</t>
  </si>
  <si>
    <t>新增带动农村人口10人，人均年增收5000元以上，新增年产能25吨，新增年销售收入12万元</t>
  </si>
  <si>
    <t>新建柑桔基地设施化种植大棚建设项目</t>
  </si>
  <si>
    <t>新建柑桔大棚3000平米</t>
  </si>
  <si>
    <t>小龙潭村</t>
  </si>
  <si>
    <t>新增带动农村人口14人，人均年增收4000元以上，新增年产能3吨，新增年销售收入3万元</t>
  </si>
  <si>
    <t>务工就业、技术指导</t>
  </si>
  <si>
    <t>柑桔园区运输道路硬化项目</t>
  </si>
  <si>
    <t>园区运输道路硬化700米（3米宽、0.18米高），路基护坎300米，涵管4处。</t>
  </si>
  <si>
    <t>岩头村</t>
  </si>
  <si>
    <t>20万元/公司</t>
  </si>
  <si>
    <t>新增带动农村人口20人，人均年增收4800元以上，新增年产能10吨，新增年销售收入2万元</t>
  </si>
  <si>
    <t>新建柑桔基地基础设施项目</t>
  </si>
  <si>
    <t>硬化机耕道300米，修建渠道1100米</t>
  </si>
  <si>
    <t>红远村</t>
  </si>
  <si>
    <t>新增带动农村人口18人，人均年增收5500元以上，新增年产能10吨，新增年销售收入4万元</t>
  </si>
  <si>
    <t>祖师殿镇</t>
  </si>
  <si>
    <t>溆浦县绿叶生态农庄果园基础设施项目</t>
  </si>
  <si>
    <t>硬化果园生产基地工作道2000米</t>
  </si>
  <si>
    <t>赤溪村</t>
  </si>
  <si>
    <t>80%奖补</t>
  </si>
  <si>
    <t>1</t>
  </si>
  <si>
    <t>360</t>
  </si>
  <si>
    <t>1240</t>
  </si>
  <si>
    <t>0</t>
  </si>
  <si>
    <t>71</t>
  </si>
  <si>
    <t>254</t>
  </si>
  <si>
    <t>沿溪乡</t>
  </si>
  <si>
    <t>天麻品种改</t>
  </si>
  <si>
    <t>新建天麻品种改良1000窖</t>
  </si>
  <si>
    <t>烂泥湾村</t>
  </si>
  <si>
    <t>新增带动农村人口16人，人均年增收3600元以上，新增年产能5吨，新增年销售收入40万元</t>
  </si>
  <si>
    <t>双井镇</t>
  </si>
  <si>
    <t>怀化凯兴农业综合开发有限公司柑橘园基地基础设施项目</t>
  </si>
  <si>
    <t>新建仓储200平方米，灌溉坝1座，山塘维修1座</t>
  </si>
  <si>
    <t>水集村</t>
  </si>
  <si>
    <t>县佑金种养农民专业合作社水果基地基础设施项目</t>
  </si>
  <si>
    <t>新建通风储存仓库180平方米，新建机耕道1000米，抗旱设施完善。</t>
  </si>
  <si>
    <t>柳溪村</t>
  </si>
  <si>
    <t>200</t>
  </si>
  <si>
    <t>650</t>
  </si>
  <si>
    <t>23</t>
  </si>
  <si>
    <t>70</t>
  </si>
  <si>
    <t>龙庄湾乡</t>
  </si>
  <si>
    <t>湖南永鑫特色农业开发专业合作社基础设施项目</t>
  </si>
  <si>
    <t>硬化产业路300米，优质猕猴桃种苗培育</t>
  </si>
  <si>
    <t>卢峰镇红星村道路硬化维修扩宽和羊肚菌项目</t>
  </si>
  <si>
    <r>
      <rPr>
        <sz val="9"/>
        <color rgb="FF000000"/>
        <rFont val="宋体"/>
        <charset val="134"/>
      </rPr>
      <t>①道路硬化400平方米；</t>
    </r>
    <r>
      <rPr>
        <sz val="9"/>
        <color rgb="FF000000"/>
        <rFont val="微软雅黑"/>
        <charset val="134"/>
      </rPr>
      <t>②新建10亩羊肚菌大棚建设材料（含安装费）和大棚场地建设含配套基础设施。</t>
    </r>
  </si>
  <si>
    <t>卢峰镇红星村</t>
  </si>
  <si>
    <t>以评审结果为准</t>
  </si>
  <si>
    <t>方便方便周边群众出行，增加村集体经济收入，带动农户就业。</t>
  </si>
  <si>
    <t>直接帮扶</t>
  </si>
  <si>
    <t>桥江镇</t>
  </si>
  <si>
    <t>溆浦县文书家庭农场钢架棚滴灌设施建设</t>
  </si>
  <si>
    <t>50亩滴灌设施</t>
  </si>
  <si>
    <t>林家坡村</t>
  </si>
  <si>
    <t>带动周边群众发展产业</t>
  </si>
  <si>
    <t>观音阁镇</t>
  </si>
  <si>
    <t>丁桥合作社水渠建设项目</t>
  </si>
  <si>
    <t>丁桥村苗木基地山塘清瘀及加固</t>
  </si>
  <si>
    <t>丁桥村</t>
  </si>
  <si>
    <t>油洋乡</t>
  </si>
  <si>
    <t>麻溪村中药材种植基地项目</t>
  </si>
  <si>
    <t>从大户300亩基地购买25亩黄精基地进行提质增效，2025年、2026年、2027年、2028年、2029年产品出售时基地产出效益不足60万的，由大户保底60万元，效益超过60万，收益归村集体所有；</t>
  </si>
  <si>
    <t>麻溪村</t>
  </si>
  <si>
    <t>溆浦望乡农业有限公司柑桔产业基地基础设施</t>
  </si>
  <si>
    <t>柑桔园整修和硬化产业路500米</t>
  </si>
  <si>
    <t>独石村</t>
  </si>
  <si>
    <t>新坪村仓储项目</t>
  </si>
  <si>
    <t>建设钢架大1000平方米，挡墙及地面硬化，水电设施及其它</t>
  </si>
  <si>
    <t>新坪村</t>
  </si>
  <si>
    <t>岩英坪村仓储项目</t>
  </si>
  <si>
    <t>建设钢架大棚1000 平方米，挡墙及地面硬化，水电设施及其它</t>
  </si>
  <si>
    <t>岩英坪村</t>
  </si>
  <si>
    <t>旗形村油茶箬叶套种项目</t>
  </si>
  <si>
    <t>80亩油茶箬叶套种，种植完成后，租给村里大户</t>
  </si>
  <si>
    <t>旗形村</t>
  </si>
  <si>
    <t>两丫坪镇</t>
  </si>
  <si>
    <t>溆浦县王排种养专业合作社冬桃基地抗旱水池修建项目</t>
  </si>
  <si>
    <t>修建抗旱水池5个,380立方米</t>
  </si>
  <si>
    <t>黄金村</t>
  </si>
  <si>
    <t>溆浦县龙盛农业科技发展有限公司中药材产业基础设施项目</t>
  </si>
  <si>
    <t>中药材基地道路硬化500米</t>
  </si>
  <si>
    <t>红岩村</t>
  </si>
  <si>
    <t>凉水井村茶叶基地机耕道硬化及新建水池项目</t>
  </si>
  <si>
    <t>新建20立方抗旱水池2个，铺设40＃管路4000米</t>
  </si>
  <si>
    <t>凉水井村</t>
  </si>
  <si>
    <t>灶坪村中药材种植基地建设项目</t>
  </si>
  <si>
    <t>新建基地50亩，中药材品种改良</t>
  </si>
  <si>
    <t>灶坪村</t>
  </si>
  <si>
    <t>淘金坪乡</t>
  </si>
  <si>
    <t>怀化湘健农林开发有限公司油茶基地基础设施</t>
  </si>
  <si>
    <t>新建水井1座，深度260米。</t>
  </si>
  <si>
    <t>双江潭村</t>
  </si>
  <si>
    <t>金子湖村产业项目</t>
  </si>
  <si>
    <t>金子湖村中药材种植园建设，种植黄姜、玉竹、天麻、百合、石菖蒲、罗汉果等中药材，共计约15亩</t>
  </si>
  <si>
    <t>金子湖村</t>
  </si>
  <si>
    <t>以财评结算为准</t>
  </si>
  <si>
    <t>增加村集体经济收入</t>
  </si>
  <si>
    <t>雷坡村食用菌产业发展项目</t>
  </si>
  <si>
    <t>1.新建5000棒食用菌棚内种植；2.新建10亩羊肚菌示范种植；3.食用菌基地水沟硬化：500米，宽0.3米，高0.3米，厚0.1米。</t>
  </si>
  <si>
    <t>雷坡村</t>
  </si>
  <si>
    <t>完善食用菌基地水利灌溉设施，解决20余名村民就近就业问题，增加村民收入</t>
  </si>
  <si>
    <t>雷坡村中药材推广项目</t>
  </si>
  <si>
    <t>1.全村推广发展30亩中药材；2.产业路（泥塘老村部陡处）铺石子150米；3.新建800米产业毛坯路（宽3.5米）</t>
  </si>
  <si>
    <t>鼓励30余户村民发展中药材产业，为村民创业增收，从而增加村集体收入</t>
  </si>
  <si>
    <t>丰源中药材及粽叶种植项目</t>
  </si>
  <si>
    <t>新建油茶套种罗汉果种植基地100亩</t>
  </si>
  <si>
    <t>葛竹坪镇岚水江村</t>
  </si>
  <si>
    <t>以评审结果为准。项目资金的50%为扶持资金，50%为支持村集体经济发展资金，按5%分红（连续3年）</t>
  </si>
  <si>
    <t>带动周边群众发展罗汉果中药材产业</t>
  </si>
  <si>
    <t>雷坡村茶叶产业发展项目</t>
  </si>
  <si>
    <t>提质改造100亩茶叶</t>
  </si>
  <si>
    <t>巩固提升100亩茶叶产业，增加村集体经济</t>
  </si>
  <si>
    <t>溆浦县满天星林下中药材生态种植基地建设</t>
  </si>
  <si>
    <t>新建天麻林下种植基地800窖，改善天麻品质。</t>
  </si>
  <si>
    <t>沿溪乡烂泥湾村、满天星村</t>
  </si>
  <si>
    <t>带动周边群众发展中药材天麻产业</t>
  </si>
  <si>
    <t>栗山村竹荪菌种植</t>
  </si>
  <si>
    <t>种植竹荪菌40亩</t>
  </si>
  <si>
    <t>栗山村</t>
  </si>
  <si>
    <t>村集体增收3万元</t>
  </si>
  <si>
    <t>水东镇</t>
  </si>
  <si>
    <t>标东垅村扩建30亩有机稻及养稻花鱼</t>
  </si>
  <si>
    <t>扩建30亩高标准有机稻、30亩稻花鱼</t>
  </si>
  <si>
    <t>标东垅村3、5、13组</t>
  </si>
  <si>
    <t>每年为村集体经济增收5万元</t>
  </si>
  <si>
    <t>标东垅村黑木耳种植</t>
  </si>
  <si>
    <t>种植黑木耳3亩</t>
  </si>
  <si>
    <t>标东垅村5组</t>
  </si>
  <si>
    <t>每年为村集体经济增收3万元</t>
  </si>
  <si>
    <t>标东垅村工业辣椒种植</t>
  </si>
  <si>
    <t>发展种植50亩工业辣椒</t>
  </si>
  <si>
    <t>标东垅村23、25组</t>
  </si>
  <si>
    <t>38</t>
  </si>
  <si>
    <t>黄茅园镇</t>
  </si>
  <si>
    <t>油麻村山银花基地基础设施项目</t>
  </si>
  <si>
    <t>新修机耕道2000米</t>
  </si>
  <si>
    <t>黄茅园镇油麻村</t>
  </si>
  <si>
    <t>带动群众发展山银花中药材产业</t>
  </si>
  <si>
    <t>庭院经济奖补</t>
  </si>
  <si>
    <t>发展庭院经济1000户</t>
  </si>
  <si>
    <t>全县25个乡镇</t>
  </si>
  <si>
    <t>1000元/户</t>
  </si>
  <si>
    <t>增加脱贫户和监测户收入</t>
  </si>
  <si>
    <t>监测户自主发展产业奖补</t>
  </si>
  <si>
    <t>监测户自主发展产业1500户</t>
  </si>
  <si>
    <t>增加监测户收入</t>
  </si>
  <si>
    <t>养殖业基地</t>
  </si>
  <si>
    <t>溆浦鹅养殖基地及加工项目</t>
  </si>
  <si>
    <t>建设3个共900平养殖棚，水质循环改造，建设加工车间，购买设备，建设品鉴中和直播销售中心</t>
  </si>
  <si>
    <t>坪里村、覃村</t>
  </si>
  <si>
    <t>溆浦县良种示范繁殖场</t>
  </si>
  <si>
    <t>溆浦县良种示范繁殖场产业基础设施项目</t>
  </si>
  <si>
    <t>鱼塘整修加固；</t>
  </si>
  <si>
    <t>良种场</t>
  </si>
  <si>
    <t>溆浦县源鑫渔业专业合作社基础设施项目</t>
  </si>
  <si>
    <t>鱼种产卵池防漏加厚加固和孵化缸改造8囗共320 平方。池塘塘埂防渗整修和淤泥清理2口共11亩。</t>
  </si>
  <si>
    <t>良种场场部</t>
  </si>
  <si>
    <t>舒溶溪乡</t>
  </si>
  <si>
    <t>荣悦合作社养殖场挡土墙建设项目</t>
  </si>
  <si>
    <t>挡土墙建设300立方米</t>
  </si>
  <si>
    <t>火炉溪村</t>
  </si>
  <si>
    <t>伍家湾村养牛场建设项目</t>
  </si>
  <si>
    <t>在伍家湾村13组坪峰头、19组神三塘边、22组黄垴头三个地方整合土地20亩分三个区域新建200平方米钢架牛棚，50平方米的青饲料棚，维修300平方米砖结构棚及300平方米钢结构棚</t>
  </si>
  <si>
    <t>伍家湾村</t>
  </si>
  <si>
    <t>溆浦鹅肥肝特性研究项目</t>
  </si>
  <si>
    <t>鹅肥肝200羽及性能测定</t>
  </si>
  <si>
    <t>青垅村</t>
  </si>
  <si>
    <t>以审计结算为准</t>
  </si>
  <si>
    <t>完成溆浦鹅填肝性能测定</t>
  </si>
  <si>
    <t>青垅村原种场改造</t>
  </si>
  <si>
    <t>原种场88个家系栏舍改造及污水治理</t>
  </si>
  <si>
    <t>项目资金的50%为扶持资金，50%为支持村集体经济发展资金，按5%分红（连续3年）以财评结算为准</t>
  </si>
  <si>
    <t>家系栏舍改造后可满足家系保种的需求</t>
  </si>
  <si>
    <t>溆浦鹅保种备份场</t>
  </si>
  <si>
    <t>新建或改建栏舍、游泳池、运动场等场地1000m2及配套的孵化、脱温等设备</t>
  </si>
  <si>
    <t>黄潭村</t>
  </si>
  <si>
    <t>缓解和分散溆浦鹅保种风险，增加保种安全性</t>
  </si>
  <si>
    <t>溆浦鹅原种引进</t>
  </si>
  <si>
    <t>引进溆浦鹅原种瞟蛋1000枚或种鹅300羽</t>
  </si>
  <si>
    <t>更新溆浦鹅的血统，丰富溆浦鹅遗转资源</t>
  </si>
  <si>
    <t>梅花村牛场护坎建设项目</t>
  </si>
  <si>
    <t>修建牛场护坎长95米、宽1.1米、高3米</t>
  </si>
  <si>
    <t>梅花村</t>
  </si>
  <si>
    <t>统溪河镇</t>
  </si>
  <si>
    <t>统溪河村本地黄牛养殖项目</t>
  </si>
  <si>
    <t>新养殖本地黄牛10头</t>
  </si>
  <si>
    <t>统溪河村</t>
  </si>
  <si>
    <t>村集体经济增收1万元，</t>
  </si>
  <si>
    <t>林业局</t>
  </si>
  <si>
    <t>县兰岗山国有林场2024年欠发达国有林场巩固提升项目</t>
  </si>
  <si>
    <t>养殖肉牛100头、修建牛棚1000平方米，种植牧草20亩</t>
  </si>
  <si>
    <t>盐井工区</t>
  </si>
  <si>
    <t>带动生产</t>
  </si>
  <si>
    <t>林草基地建设</t>
  </si>
  <si>
    <t>小横垅国有林场欠发达国有林场巩固提升项目</t>
  </si>
  <si>
    <t>新建管护站点150平方米及配套设施</t>
  </si>
  <si>
    <t>周家工区</t>
  </si>
  <si>
    <t>解决职工护林居住条件，修复、保护生态效益、增加林木蓄积</t>
  </si>
  <si>
    <t>雷峰山国有林场欠发达国有林场巩固提升项目</t>
  </si>
  <si>
    <t>重建管护站点220平方</t>
  </si>
  <si>
    <t>雷峰山林场</t>
  </si>
  <si>
    <t>方便2268名群众安全出行和产业发展</t>
  </si>
  <si>
    <t>休闲农业与乡村旅游</t>
  </si>
  <si>
    <t>北斗溪镇</t>
  </si>
  <si>
    <t>红花村旅游民宿产业项目</t>
  </si>
  <si>
    <t>完善湘水农场旅游民宿相关配套设施。</t>
  </si>
  <si>
    <t>红花村</t>
  </si>
  <si>
    <t>优化民宿条件，增加民宿吸引力，推动村集体和7户20间民宿共用、共发展</t>
  </si>
  <si>
    <t>光伏电站建设</t>
  </si>
  <si>
    <t>红花村光伏发电项目</t>
  </si>
  <si>
    <t>安装105千瓦光伏发电设备</t>
  </si>
  <si>
    <t>每年为村集体经济增收约3万元</t>
  </si>
  <si>
    <t>统溪河村开放式屋顶光伏发电项目</t>
  </si>
  <si>
    <t>100KW光伏发电</t>
  </si>
  <si>
    <t>年发电约12万度，创效约5万元</t>
  </si>
  <si>
    <t>扶贫车间建设</t>
  </si>
  <si>
    <t>莲花台村帮扶车间项目</t>
  </si>
  <si>
    <t>购置自动服装平车、全自动服装拷边机、全自动高频预热机、栽床机、叉车、升降机等其他配套设备完成制衣和箱包生产线</t>
  </si>
  <si>
    <t>莲花台村</t>
  </si>
  <si>
    <t>（二）</t>
  </si>
  <si>
    <t>加工流通项目</t>
  </si>
  <si>
    <t>产地初加工和精加工</t>
  </si>
  <si>
    <t>中都乡</t>
  </si>
  <si>
    <t>金银花加工场配套设施</t>
  </si>
  <si>
    <t>打井取水 修建厨卫 购买烘干机 杀青机</t>
  </si>
  <si>
    <t>高坪村</t>
  </si>
  <si>
    <t>金银花通过加工进行销售，预计受益560余人，增加村集体经济1.2万元</t>
  </si>
  <si>
    <t>怀化市溆浦县祖师殿镇王钊溪村</t>
  </si>
  <si>
    <t>建设一个农产品加工厂，建设厂房300平方米，蒸汽、烘干设备共五台；</t>
  </si>
  <si>
    <t>王钊溪村</t>
  </si>
  <si>
    <t>龙庄湾村集体经济发展项目</t>
  </si>
  <si>
    <t>加工厂房机械设施 购买低温烘干机 高温烘干机 杀青机</t>
  </si>
  <si>
    <t>龙庄湾村</t>
  </si>
  <si>
    <t>直接补助</t>
  </si>
  <si>
    <t>道地中药材趁鲜加工建设项目</t>
  </si>
  <si>
    <t>购置智能自动烘干设备1套，生物颗粒机3台。</t>
  </si>
  <si>
    <t>刘家湖“云端山果”基地油豆腐加工厂房建设</t>
  </si>
  <si>
    <t>新建加工厂房1座</t>
  </si>
  <si>
    <t>刘家湖村</t>
  </si>
  <si>
    <t>深子湖镇</t>
  </si>
  <si>
    <t>文理生物公司新建150m³沼气池项目</t>
  </si>
  <si>
    <t>新建150m³沼气池</t>
  </si>
  <si>
    <t>龙跃村</t>
  </si>
  <si>
    <t>增加企业抗风险能力，提高经济效益，带动周边群众发展中药材产业</t>
  </si>
  <si>
    <t>栗山村山银花加工一体化厂房建设项目</t>
  </si>
  <si>
    <t>建设生产经营厂房1栋</t>
  </si>
  <si>
    <t>小江口村集体经济发展项目</t>
  </si>
  <si>
    <t>入股湖南富莉花工艺品有限公司扩建厂房500平方米</t>
  </si>
  <si>
    <t>小江口村</t>
  </si>
  <si>
    <t>1190</t>
  </si>
  <si>
    <t>增加村集体经济收入4万元每年</t>
  </si>
  <si>
    <t>金子湖村农副产品加工基地项目：1.场地三通一平及硬化约500平米，2.冷链仓储约400立方米，3.配套道路约100米</t>
  </si>
  <si>
    <t>红星村桔颂剥皮分瓣车间</t>
  </si>
  <si>
    <t>新建2500平方厂房，剥皮机4台 分瓣机4台   选果机1台 橘皮烘干机1台锅炉1台 ，</t>
  </si>
  <si>
    <t>红星村</t>
  </si>
  <si>
    <t>每年为村集体经济增收19万</t>
  </si>
  <si>
    <t>统溪河村烧烤食材加工厂项目</t>
  </si>
  <si>
    <t>烧烤食材加工厂厂房改造。</t>
  </si>
  <si>
    <t>确保食材加工厂年租金10万元，并带动驻村及周边村镇70-80人就业</t>
  </si>
  <si>
    <t>山银花集散交易
中心项目</t>
  </si>
  <si>
    <t>1、投资400万元，新建标准化车间约1000平方米，购成套设备1套。2、投资100万元，新建山银花集散中心综合展厅。3、投资100万元，新建山银花综合交易平台。</t>
  </si>
  <si>
    <t>龙潭镇岩板村</t>
  </si>
  <si>
    <t>促进周边区域中药材产业流通，带动群众发展中药材</t>
  </si>
  <si>
    <t>茶叶加工能力提升建设项目</t>
  </si>
  <si>
    <t>钢结构标准化厂房及配套设施安装及室内装修372平方，茶叶生产加工线设备一套</t>
  </si>
  <si>
    <t>报木村</t>
  </si>
  <si>
    <t>新增带动农村人口38人，人均年增收6000元以上，新增年产能20吨，新增年销售收入30万元</t>
  </si>
  <si>
    <t>务工就业、保底收购</t>
  </si>
  <si>
    <t>中华村农产品加工厂项目</t>
  </si>
  <si>
    <t>修建农产品加工厂一座三通一平1500平米，厂房建设500平米，冷库一栋300平米</t>
  </si>
  <si>
    <t>中华村</t>
  </si>
  <si>
    <t>温水村山银花加工厂项目</t>
  </si>
  <si>
    <t>莲花村柑橘仓储项目</t>
  </si>
  <si>
    <t>柑桔包装流水线设备提升机1套、2组双通道自动称重装箱机1套、自动装箱线1套、振动机1套、码垛机器人1套、自动水果包装机1台、自动保鲜膜机1台、自动折盖十字封箱机1套、无动力滚筒线1条；</t>
  </si>
  <si>
    <t>伏水湾村</t>
  </si>
  <si>
    <t>来凤村中药材加工项目</t>
  </si>
  <si>
    <t>村集体购置中药材加工设备若干台（购置颗粒烘干机8套、蒸汽杀青机200常压2套、蒸汽杀青机 150蒸发器1套、筛子120个、150筛花机1台、转运车1台、炒干机2台、滚筒杀青机4台、620风选机2台、36型冷却箱2台）</t>
  </si>
  <si>
    <t>宝山村</t>
  </si>
  <si>
    <t>龙岩村竹木加工项目</t>
  </si>
  <si>
    <t>三通一平1500平方，钢架厂房800平方及围墙300平方，购置竹木加工设施设备2台，地磅1台等</t>
  </si>
  <si>
    <t>龙岩村</t>
  </si>
  <si>
    <t>湾潭村农副产品加工项目</t>
  </si>
  <si>
    <t>建造占地面积400平方米共2层的标准厂房，用于厂房出租</t>
  </si>
  <si>
    <t>湾潭村</t>
  </si>
  <si>
    <t>茅湾村新建优质稻大米加工线项目</t>
  </si>
  <si>
    <t>一是建设钢架结构加工作坊一个，总建筑面积230平方米，造价55.04万元，二是购卖稻米加工、包装设备各一套；</t>
  </si>
  <si>
    <t>茅湾村</t>
  </si>
  <si>
    <t>三江镇</t>
  </si>
  <si>
    <t>坪坡村经济竹炭加工项目</t>
  </si>
  <si>
    <t>入股企业，占股15%，建设厂房一座，总面积600平方米，造价560万元。</t>
  </si>
  <si>
    <t>坪坡村</t>
  </si>
  <si>
    <t>两江村豆制品加工项目</t>
  </si>
  <si>
    <t>收购厂房400平方，改建400平方米厂房、冷链库一间，污水处理池一座，购置加工设备多套（包装机3台，压榨台20位，自动化磨浆机一套，豆腐模具150套，锅炉一座，其他配套器具及办公设备</t>
  </si>
  <si>
    <t>两江村</t>
  </si>
  <si>
    <t>白银塘村新建金银花加工厂项目</t>
  </si>
  <si>
    <t>入股企业，占股70%，据实分红，不低于4万元，租地620平方米，新建钢架棚厂房620平方米、60米围墙及三通一平，建配套用房250平方米，购置加工设备若干（高温炕花机4台，低温机一1台，不锈钢筛714个，筛花机2台）；2.项目总投资</t>
  </si>
  <si>
    <t>白银塘村</t>
  </si>
  <si>
    <t>荆湖村仓储项目</t>
  </si>
  <si>
    <t>村集体购买仓储800平米，购买其他机械设备若干，实现仓储加工、包装</t>
  </si>
  <si>
    <t>荆湖村</t>
  </si>
  <si>
    <t>沙溪村入股湘狮源水厂项目</t>
  </si>
  <si>
    <t>入股湘狮源水厂发展瓶装水业务，改造桶装水生产线和瓶装水生产线，采取分红入股的方式，每年不低于8%</t>
  </si>
  <si>
    <t>中都村</t>
  </si>
  <si>
    <t>荷叶社区红糖加工厂项目</t>
  </si>
  <si>
    <t>利用老村部闲置资源建设一个红糖加工厂，建设厂房100平方米，加工设备一套</t>
  </si>
  <si>
    <t>荷叶社区</t>
  </si>
  <si>
    <t>450</t>
  </si>
  <si>
    <t>1500</t>
  </si>
  <si>
    <t>50</t>
  </si>
  <si>
    <t>160</t>
  </si>
  <si>
    <t>市场建设和农村物流</t>
  </si>
  <si>
    <t>嵩口湾村农机合作及农副产品配送项目</t>
  </si>
  <si>
    <t>购买农机参与社会化服务及新建嵩口湾村经济合作社农副产品配送中心</t>
  </si>
  <si>
    <t>嵩口湾村</t>
  </si>
  <si>
    <t>统溪河村销售示范片建设项目</t>
  </si>
  <si>
    <t>村集体与溆浦县城市建设投资有限公司共同成立溆浦县湘兴农业发展有限公司，订单收购农民农副产品进行加工、包装并进行线上线下销售</t>
  </si>
  <si>
    <t>让家溪村农产品仓库及加工项目</t>
  </si>
  <si>
    <t>让家溪片区六个村联村联建农产品销售中心，加工仓库及冷库建设。1.建设内容：建立加工厂房一座240㎡、40立方米的冷冻库1座，网络销售设备，真空包装机，封口机，切片机，烘干机各一套，购买必备物资</t>
  </si>
  <si>
    <t>让家溪村</t>
  </si>
  <si>
    <t>农产品仓储保鲜冷链基础设施建设</t>
  </si>
  <si>
    <t>溆浦嘉香粮油新建成品仓库项目</t>
  </si>
  <si>
    <t>新建成品仓库350平方米</t>
  </si>
  <si>
    <t>低庄村</t>
  </si>
  <si>
    <t>旗形村冷库建设项目</t>
  </si>
  <si>
    <t>建设冷库长20米，宽10米，高4米</t>
  </si>
  <si>
    <t>水东镇银湖村股份经济合作社新建柑橘仓储项目</t>
  </si>
  <si>
    <t>新建长30米、宽13米、高8米钢架结构柑橘仓储</t>
  </si>
  <si>
    <t>银湖村</t>
  </si>
  <si>
    <t>15万元/村</t>
  </si>
  <si>
    <t>溆浦县时丰种养专业合作社柑橘基地基础设施项目</t>
  </si>
  <si>
    <t>修建柑橘储存仓库2000立方米</t>
  </si>
  <si>
    <t>岩湾村</t>
  </si>
  <si>
    <t>柑桔品改及仓储加工项目</t>
  </si>
  <si>
    <t>建设仓储设施1栋，购分级选果机包装机等设备各2台套</t>
  </si>
  <si>
    <t>2024年农产品产地冷藏保鲜设施建设项目</t>
  </si>
  <si>
    <t>新建3300立方米通风贮藏库1座。</t>
  </si>
  <si>
    <t>卢峰镇红远村</t>
  </si>
  <si>
    <t>按建设总投资金的40%奖补</t>
  </si>
  <si>
    <t>农产品质量得到保证，价格提升10%</t>
  </si>
  <si>
    <t>产业发展配套设施</t>
  </si>
  <si>
    <t>新建500立方米高温库1座。</t>
  </si>
  <si>
    <t>卢峰镇团结街</t>
  </si>
  <si>
    <t>大江口镇洑水湾村</t>
  </si>
  <si>
    <t>新建150立方米预冷库1座。</t>
  </si>
  <si>
    <t>双井镇塘湾村</t>
  </si>
  <si>
    <t>新建210立方米高温库1座。</t>
  </si>
  <si>
    <t>桥江镇罗卜田村</t>
  </si>
  <si>
    <t>新建100立方米预冷库1座。</t>
  </si>
  <si>
    <t>桥江镇灶坪村</t>
  </si>
  <si>
    <t>新建251立方米预冷库1座。</t>
  </si>
  <si>
    <t>卢峰镇哑塘村</t>
  </si>
  <si>
    <t>柑桔仓储及基础设施建设项目</t>
  </si>
  <si>
    <t>硬化产业路（宽3.5米，厚0.2米）850米；修建钢结构仓库及配套建设500平方米</t>
  </si>
  <si>
    <t>仑斗坪村</t>
  </si>
  <si>
    <t>60万元/公司</t>
  </si>
  <si>
    <t>新增带动农村人口47人，人均年增收5500元以上，新增年产能10吨，新增年销售收入10万元</t>
  </si>
  <si>
    <t>柑桔基地仓储及抗旱设施建设项目</t>
  </si>
  <si>
    <t>仓库地面硬化1500平方米，抗旱设备及附属一套</t>
  </si>
  <si>
    <t>清江屯村</t>
  </si>
  <si>
    <t>新增带动农村人口10人，人均年增收4000元以上，新增年产能10吨，新增年销售收入20万元</t>
  </si>
  <si>
    <t>柑桔通风库建设项目</t>
  </si>
  <si>
    <t>新建通风库1740m³</t>
  </si>
  <si>
    <t>双江口村</t>
  </si>
  <si>
    <t>新增带动农村人口13人，人均年增收8000元以上，新增年产能15吨，新增年销售收入10万元</t>
  </si>
  <si>
    <t>柑橘基地设施化建设项目</t>
  </si>
  <si>
    <t>新建通风库300平米、购买防霜冻鼓风机2台、购买选果、洗果机设备一套</t>
  </si>
  <si>
    <t>新增带动农村人口14人，人均年增收5000元以上，新增年产能15吨，新增年销售收入10万元</t>
  </si>
  <si>
    <t>白沙村柑橘仓库建设</t>
  </si>
  <si>
    <t>在洑水湾村建设钢架大棚1100个平方米</t>
  </si>
  <si>
    <t>立新村仓储建设项目</t>
  </si>
  <si>
    <t>入股企业共建设3000平方米仓储，仓储、加工、销售一体化，建钢架大棚3000平方米，地面平整6000平方米，地面硬化6000平方米</t>
  </si>
  <si>
    <t>立新村</t>
  </si>
  <si>
    <t>红花村农产品加工仓储项目</t>
  </si>
  <si>
    <t>建设600平方钢架棚厂房、冷藏库一座及三通一平；购置高温炕花机三台、低温机一台、筛花机两台</t>
  </si>
  <si>
    <t>铁溪垅村冷冻库和机械服务项目</t>
  </si>
  <si>
    <t>新建冷链仓库100平米，农机设备采购</t>
  </si>
  <si>
    <t>铁溪垅村</t>
  </si>
  <si>
    <t>百花村农机社会化服务项目</t>
  </si>
  <si>
    <t>利用百花市场闲置改造钢架棚仓库380平米和500平米砖混厂房，另购置农机具3台</t>
  </si>
  <si>
    <t>百花村</t>
  </si>
  <si>
    <t>（三）</t>
  </si>
  <si>
    <t>配套基础设施项目</t>
  </si>
  <si>
    <t>小型农田水利设施建设</t>
  </si>
  <si>
    <t>联合村农田水利基础设施建设</t>
  </si>
  <si>
    <t>1.田块整治2000亩（小并大）；2.山塘整修加固3座；3.整修电灌站1座；4.渠道硬化5条，长3.36公里，砼渠道；5.整修排水渠3条，长3.93公里，浆砌石；6.硬化机耕道3条，长2.965公里，C30砼；7.新修机耕道5条，长2.205公里，级配碎石路面；</t>
  </si>
  <si>
    <t>联合村</t>
  </si>
  <si>
    <t>671.49万元/村</t>
  </si>
  <si>
    <t>受益面积1980亩，受益群众595户1992人</t>
  </si>
  <si>
    <t>黑岩村农田水利基础设施建设</t>
  </si>
  <si>
    <t>1.田块整治1200亩（小并大）；2.整修拦溪坝1座，长26m，高1.4m；3.渠道硬化10条，长11.155公里，砼渠道；4.整修排水渠2条，长2.34公里，砼渠道；5.硬化机耕道3条，长2.925公里，C30砼；6.新修机耕道9条，长4.86公里，级配碎石路面；</t>
  </si>
  <si>
    <t>黑岩村</t>
  </si>
  <si>
    <t>639.34万元/村</t>
  </si>
  <si>
    <t>受益面积1770亩，受益群众448户1469人</t>
  </si>
  <si>
    <t>高明溪村农田水利基础设施建设</t>
  </si>
  <si>
    <t>农田防护坎1处，长340米高3m</t>
  </si>
  <si>
    <t>高明溪村</t>
  </si>
  <si>
    <t>47.47万元/村</t>
  </si>
  <si>
    <t>受益面积120亩，受益群众11户32人</t>
  </si>
  <si>
    <t>龙王江村农田水利基础设施建设</t>
  </si>
  <si>
    <t>1.渠道硬化3条，长3.576公里，砼渠道；2.新修机耕道1条，长1.8公里，级配碎石路面；3.农田防护坎1处，长240m，高3m。</t>
  </si>
  <si>
    <t>龙王江村</t>
  </si>
  <si>
    <t>107.04万元/村</t>
  </si>
  <si>
    <t>受益面积1893.15亩，受益群126户384人</t>
  </si>
  <si>
    <t>龙山村农田水利基础设施建设</t>
  </si>
  <si>
    <t>新修机耕道2条，长1.58公里，级配碎石路面</t>
  </si>
  <si>
    <t>龙山村</t>
  </si>
  <si>
    <t>13.06万元/村</t>
  </si>
  <si>
    <t>受益面积55亩，受益群93户338人</t>
  </si>
  <si>
    <t>善溪村农田水利基础设施建设</t>
  </si>
  <si>
    <t>渠道硬化1条，长1.453公里，砼渠道</t>
  </si>
  <si>
    <t>善溪村</t>
  </si>
  <si>
    <t>18.12万元/村</t>
  </si>
  <si>
    <t>受益面积80亩，受益群220户1060人</t>
  </si>
  <si>
    <t>金鸡村农田水利基础设施建设</t>
  </si>
  <si>
    <t>灌溉管道3条，长3.002公里，φ110PE管道</t>
  </si>
  <si>
    <t>金鸡村</t>
  </si>
  <si>
    <t>29.54万元/村</t>
  </si>
  <si>
    <t>受益面积55亩，受益群众126户413人</t>
  </si>
  <si>
    <t>双坪村农田水利基础设施建设</t>
  </si>
  <si>
    <t>1.渠道硬化2条，长1.542公里，砼渠道；2.灌溉管道1条，长1.65公里，φ110PE管道。</t>
  </si>
  <si>
    <t>双坪村</t>
  </si>
  <si>
    <t>34.02万元/村</t>
  </si>
  <si>
    <t>受益面积150亩，受益群众78户233人</t>
  </si>
  <si>
    <t>公鸡村农田水利基础设施建设</t>
  </si>
  <si>
    <t>渠道硬化2条，长2.2公里，砼渠道</t>
  </si>
  <si>
    <t>公鸡村</t>
  </si>
  <si>
    <t>31.88万元/村</t>
  </si>
  <si>
    <t>受益面积170亩，受益群众33户124人</t>
  </si>
  <si>
    <t>坪坡村农田水利基础设施建设</t>
  </si>
  <si>
    <t>1.整修拦溪坝1座，坝长21m，顶宽宽2m，高1.4m，浆砌石重力坝；2.硬化机耕道3条，长度1.312公里，C30砼路面</t>
  </si>
  <si>
    <t>43.39万元/村</t>
  </si>
  <si>
    <t>受益面积240亩，受益群众108户330人</t>
  </si>
  <si>
    <t>龙泉山村农田水利基础设施建设</t>
  </si>
  <si>
    <t>灌渠长2046m，0.4*0.4m，2条，C20砼厚度11cm</t>
  </si>
  <si>
    <t>龙泉山村</t>
  </si>
  <si>
    <t>83.70万元/村</t>
  </si>
  <si>
    <t>受益面积270亩，受益群众70户360人</t>
  </si>
  <si>
    <t>江东村农田水利基础设施建设</t>
  </si>
  <si>
    <t>新修机耕道1条，长0.91公里，级配碎石路面</t>
  </si>
  <si>
    <t>江东村</t>
  </si>
  <si>
    <t>27.92万元/村</t>
  </si>
  <si>
    <t>受益面积230亩，受益群众82户380人</t>
  </si>
  <si>
    <t>乐园村农田水利基础设施建设</t>
  </si>
  <si>
    <t>整修拦溪坝1座，坝长14m，顶宽宽2m，高1.4m，浆砌石重力坝</t>
  </si>
  <si>
    <t>乐园村</t>
  </si>
  <si>
    <t>13.64万元/村</t>
  </si>
  <si>
    <t>受益面积60亩，受益群众10户34人</t>
  </si>
  <si>
    <t>大花村农田水利基础设施建设</t>
  </si>
  <si>
    <t>整修拦溪坝1座，坝长13m，顶宽宽2m，高1.5m，浆砌石重力坝</t>
  </si>
  <si>
    <t>大花村</t>
  </si>
  <si>
    <t>8.60万元/村</t>
  </si>
  <si>
    <t>受益面积50亩，受益群众17户63人</t>
  </si>
  <si>
    <t>梅兰村农田水利基础设施建设</t>
  </si>
  <si>
    <t>硬化机耕道1条，长度0.35公里，C30砼路面</t>
  </si>
  <si>
    <t>梅兰村</t>
  </si>
  <si>
    <t>12.14万元/村</t>
  </si>
  <si>
    <t>受益面积10亩，受益群众20户68人</t>
  </si>
  <si>
    <t>深子湖村农田水利基础设施建设</t>
  </si>
  <si>
    <t>1.山塘整修加固1座；2.排水渠衬砌1条，长度0.19公里，砼渠道；3.灌溉管道1条，长0.55公里，φ110PE管道。</t>
  </si>
  <si>
    <t>深子湖村</t>
  </si>
  <si>
    <t>22.64万元/村</t>
  </si>
  <si>
    <t>受益面积167亩，受益群众131户407人</t>
  </si>
  <si>
    <t>龙跃村农田水利基础设施建设</t>
  </si>
  <si>
    <t>农田防护坎1处，长420米，高3m</t>
  </si>
  <si>
    <t>58.64万元/村</t>
  </si>
  <si>
    <t>受益面积205亩，受益群众33户115人</t>
  </si>
  <si>
    <t>向家垴村农田水利基础设施建设</t>
  </si>
  <si>
    <t>山塘整修加固1座，砼面板防渗</t>
  </si>
  <si>
    <t>向家垴村</t>
  </si>
  <si>
    <t>10.16万元/村</t>
  </si>
  <si>
    <t>受益面积161亩，受益群众163户495人</t>
  </si>
  <si>
    <t>栗山村田水利基础设施建设</t>
  </si>
  <si>
    <t>1.新修机耕道1条，长0.455公里，路面3.5m，级配碎石路面；2.农田防护坎1处，长540米，高3m</t>
  </si>
  <si>
    <t>89.87万元/村</t>
  </si>
  <si>
    <t>受益面积500亩，受益群众305户780人</t>
  </si>
  <si>
    <t>红岭村农田水利基础设施建设</t>
  </si>
  <si>
    <t>1.灌渠硬化1条，C20砼，长0.3公里；2.排水渠衬砌2条，长1.15公里，浆砌块石挡墙；3.新修机耕道2条，长1.23里，级配碎石路面</t>
  </si>
  <si>
    <t>红岭村</t>
  </si>
  <si>
    <t>86.73万元/村</t>
  </si>
  <si>
    <t>受益面积230亩，受益群众286户493人</t>
  </si>
  <si>
    <t>步家垅村农田水利基础设施建设</t>
  </si>
  <si>
    <t>灌渠硬化1条，C20砼，长1.17公里</t>
  </si>
  <si>
    <t>步家垅村</t>
  </si>
  <si>
    <t>22.10万元/村</t>
  </si>
  <si>
    <t>受益面积153亩，受益群众21户73人</t>
  </si>
  <si>
    <t>山背村农田水利基础设施建设</t>
  </si>
  <si>
    <t>灌渠硬化5条，C20砼，长3.93公里</t>
  </si>
  <si>
    <t>41.71万元/村</t>
  </si>
  <si>
    <t>受益面积156亩，受益群众147户486人</t>
  </si>
  <si>
    <t>当家村农田水利基础设施建设</t>
  </si>
  <si>
    <t>1.灌渠硬化6条，C20砼，长7.80公里；2.排水渠硬化1条，C20砼，长0.19公里；3.农田防护坎1处，长220米，高2m</t>
  </si>
  <si>
    <t>当家村</t>
  </si>
  <si>
    <t>137.66万元/村</t>
  </si>
  <si>
    <t>受益面积1170亩，受益群众305户782人</t>
  </si>
  <si>
    <t>江溪垅村农田水利基础设施建设</t>
  </si>
  <si>
    <t>1.灌渠硬化3条，C20砼，长1.74公里；3.涵管2座，D1000</t>
  </si>
  <si>
    <t>江溪垅村</t>
  </si>
  <si>
    <t>29.95万元/村</t>
  </si>
  <si>
    <t>受益面积440亩，受益群众248户760人</t>
  </si>
  <si>
    <t>两丫坪社区农田水利基础设施建设</t>
  </si>
  <si>
    <t>硬化机耕道1条，长度0.4公里，C30砼路面宽3.5m</t>
  </si>
  <si>
    <t>两丫坪社区</t>
  </si>
  <si>
    <t>19.34万元/村</t>
  </si>
  <si>
    <t>受益面积115亩，受益群众66户353人</t>
  </si>
  <si>
    <t>坪溪村农田水利基础设施建设</t>
  </si>
  <si>
    <t>1.田块整治480亩（小并大）；2.渠道硬化1条，长0.82公里，砼渠道；5.整修排水渠1条，长0.98公里，砼渠道</t>
  </si>
  <si>
    <t>坪溪村</t>
  </si>
  <si>
    <t>107万元/村</t>
  </si>
  <si>
    <t>受益面积480亩，受益群众86户486人</t>
  </si>
  <si>
    <t>中都村农田水利基础设施建设</t>
  </si>
  <si>
    <t>1.灌渠硬化4条，长3.01公里，C20砼；2.排水渠硬化4条，长0.31公里，C20砼；3.硬化机耕道1条，长0.31公里，C30砼路面；4.新修机耕道1条，长0.47公里，级配碎石路面</t>
  </si>
  <si>
    <t>71.81万元/村</t>
  </si>
  <si>
    <t>受益面积580亩，受益群众523户1141人</t>
  </si>
  <si>
    <t>正宁村农田水利基础设施建设</t>
  </si>
  <si>
    <t>1.灌渠硬化1条，长0.39公里，C20砼；2.硬化机耕道2条，长0.795公里，C30砼路面；3.农田防护坎1条，长360m，浆砌块石挡土墙，高2m</t>
  </si>
  <si>
    <t>正宁村</t>
  </si>
  <si>
    <t>71.9万元/村</t>
  </si>
  <si>
    <t>受益面积390亩，受益群众562户1376人</t>
  </si>
  <si>
    <t>青垅村农田水利基础设施建设</t>
  </si>
  <si>
    <t>灌渠硬化1条，长2.92公里，C20砼</t>
  </si>
  <si>
    <t>58.69万元/村</t>
  </si>
  <si>
    <t>受益面积510亩，受益群众48户118人</t>
  </si>
  <si>
    <t>仑斗坪村农田水利基础设施建设</t>
  </si>
  <si>
    <t>山塘整修1座，坝长35m，坝高3m，砼面板</t>
  </si>
  <si>
    <t>13.43万元/村</t>
  </si>
  <si>
    <t>受益面积40亩，受益群众18户65人</t>
  </si>
  <si>
    <t>木溪村农田水利基础设施建设</t>
  </si>
  <si>
    <t>农田防护坎1条，长320m，浆砌块石挡土墙，高3m</t>
  </si>
  <si>
    <t>木溪村</t>
  </si>
  <si>
    <t>44.68万元/村</t>
  </si>
  <si>
    <t>受益面积60亩，受益群众54户191人</t>
  </si>
  <si>
    <t>松溪村农田水利基础设施建设</t>
  </si>
  <si>
    <t>新修机耕道1条，长1.38公里，级配碎石路面</t>
  </si>
  <si>
    <t>松溪村</t>
  </si>
  <si>
    <t>33.12万元/村</t>
  </si>
  <si>
    <t>受益面积250亩，受益群众16户54人</t>
  </si>
  <si>
    <t>梁家坡村农田水利基础设施建设</t>
  </si>
  <si>
    <t>1.山塘整修加固2座；2.硬化机耕道1条，长0.63公里，C30砼路面</t>
  </si>
  <si>
    <t>梁家坡村</t>
  </si>
  <si>
    <t>49.83万元/村</t>
  </si>
  <si>
    <t>受益面积400亩，受益群众193户945人</t>
  </si>
  <si>
    <t>官溪江村农田水利基础设施建设</t>
  </si>
  <si>
    <t>整修拦溪坝1座，长13.5m，高1.5m</t>
  </si>
  <si>
    <t>官溪江村</t>
  </si>
  <si>
    <t>11.79万元/村</t>
  </si>
  <si>
    <t>受益面积60亩，受益群众40户160人</t>
  </si>
  <si>
    <t>生物有机肥</t>
  </si>
  <si>
    <t>增施生物有机肥增加土壤有机质0.37万亩</t>
  </si>
  <si>
    <t>项目区内</t>
  </si>
  <si>
    <t>217.62万元/万亩</t>
  </si>
  <si>
    <t>受益面积0.37万亩，项目区耕地地力提升0.5等以上</t>
  </si>
  <si>
    <t>土壤调理剂</t>
  </si>
  <si>
    <t>施用土壤调理剂改良土壤酸性0.17万亩</t>
  </si>
  <si>
    <t>352.94万元/万亩</t>
  </si>
  <si>
    <t>受益面积0.17万亩，改良项目区酸化土壤</t>
  </si>
  <si>
    <t>种植绿肥</t>
  </si>
  <si>
    <t>种植绿肥增加土壤有机质改良土壤结构0.12万亩</t>
  </si>
  <si>
    <t>100.00万元/万亩</t>
  </si>
  <si>
    <t>受益面积0.12万亩，改良项目区土壤结构</t>
  </si>
  <si>
    <t>科技推广</t>
  </si>
  <si>
    <t>风吸式太阳能杀虫灯120台</t>
  </si>
  <si>
    <t>0.4万元/台</t>
  </si>
  <si>
    <t>受益面积12000亩，绿色防控，减少农药施用量</t>
  </si>
  <si>
    <t>耕地质量监测</t>
  </si>
  <si>
    <t>耕地质量监测192处、耕地质量等级评定费 (包括建设前与建设后)</t>
  </si>
  <si>
    <t>0.1万元/处</t>
  </si>
  <si>
    <t>受益面积6000亩</t>
  </si>
  <si>
    <t>结余资金项目</t>
  </si>
  <si>
    <t>高标准农田建设结余资金项目</t>
  </si>
  <si>
    <t>县内</t>
  </si>
  <si>
    <t>73.06万元/项</t>
  </si>
  <si>
    <t>受益面积1500亩</t>
  </si>
  <si>
    <t>小型农业水利设施建设新增奖补项目</t>
  </si>
  <si>
    <t>各乡镇山塘清淤加固、水渠硬化等任务</t>
  </si>
  <si>
    <t>受益面积65000亩</t>
  </si>
  <si>
    <t>岩头村排水系统建设</t>
  </si>
  <si>
    <t>新建2、3、5、9组排水系统，铺设波纹管240米，新建检测井7个</t>
  </si>
  <si>
    <t>保护农田20亩</t>
  </si>
  <si>
    <t>青垅村山塘维修</t>
  </si>
  <si>
    <t>新建塘坝2.6*80*0.15米；3套底环，护坎：0.9*2.2*300</t>
  </si>
  <si>
    <t>保障450亩溆浦鹅基地水源</t>
  </si>
  <si>
    <t>坪里村山塘清淤资金及塘坎维修</t>
  </si>
  <si>
    <t>维修加固小塘4座，护坎：500*2*0.7米，清淤700立方，进排水系统4套。</t>
  </si>
  <si>
    <t>坪里村</t>
  </si>
  <si>
    <t>保障2000-3000羽溆浦鹅养殖水源</t>
  </si>
  <si>
    <t>文家冲村排洪渠道维修</t>
  </si>
  <si>
    <t>浆砌排洪渠道长200米、高2.5米、宽0.7米。</t>
  </si>
  <si>
    <t>文家冲村</t>
  </si>
  <si>
    <t>有效保护和灌溉农田35亩</t>
  </si>
  <si>
    <t>宏兴社区维修水渠</t>
  </si>
  <si>
    <t>灌溉渠维修，全长580米，规格30*30CM混泥土。</t>
  </si>
  <si>
    <t>宏兴社区</t>
  </si>
  <si>
    <t>保障130余亩农田灌溉</t>
  </si>
  <si>
    <t>均坪镇</t>
  </si>
  <si>
    <t>先锋村水渠硬化及假装盖板</t>
  </si>
  <si>
    <t>硬化300米*1.5*1.5，加装盖板80*1.8*2.2、灌溉水渠150*0.6*0.6清淤，三面硬化</t>
  </si>
  <si>
    <t>先锋村</t>
  </si>
  <si>
    <t>美化环境，污水治理466人受益，解决下游灌溉面积120亩</t>
  </si>
  <si>
    <t>白岩冲村主水渠维修项目</t>
  </si>
  <si>
    <t>20、21组段水渠长800米，高0.8米、宽0.8米。</t>
  </si>
  <si>
    <t>白岩冲村</t>
  </si>
  <si>
    <t>灌溉2800亩水田，3000人收益，系村主要灌溉水渠</t>
  </si>
  <si>
    <t>五里塘村修建水渠</t>
  </si>
  <si>
    <t>四、五组泄洪灌排渠700米*0.8米*0.8米</t>
  </si>
  <si>
    <t>五里塘村</t>
  </si>
  <si>
    <t>4、5村民小组受益，约340人</t>
  </si>
  <si>
    <t>向家垴村组级公路硬化</t>
  </si>
  <si>
    <t>五、六组1000米公路硬化、宽3.5米、厚0.2米。</t>
  </si>
  <si>
    <t>2个村民小组300人受益</t>
  </si>
  <si>
    <t>舒溶溪村堤坝建设</t>
  </si>
  <si>
    <t>新建防洪堤：200*3*1混凝土浇筑</t>
  </si>
  <si>
    <t>舒溶溪村</t>
  </si>
  <si>
    <t>保护水田70亩，恢复农田5亩</t>
  </si>
  <si>
    <t>水洋坪村防洪堤项目</t>
  </si>
  <si>
    <t>防洪堤总长100米、高3米、均宽1.8米</t>
  </si>
  <si>
    <t>水洋坪村</t>
  </si>
  <si>
    <t>有效保护农土40亩</t>
  </si>
  <si>
    <t>罗子山村灌溉水渠硬化项目</t>
  </si>
  <si>
    <t>罗子山村农田灌溉水渠硬化胡家坪、刘家堂，把溪垅2000米，11组易家湾300米共计2300米，渠道硬化规格宽25cm、高25cm、厚10㎝。</t>
  </si>
  <si>
    <t>罗子山村</t>
  </si>
  <si>
    <t>保障灌溉农田60亩</t>
  </si>
  <si>
    <t>麻溪村河堤恢复项目</t>
  </si>
  <si>
    <t>恢复河堤长120米、均高5.2（含基础1.8米）、均宽1.6米。</t>
  </si>
  <si>
    <t>16、17组，118户，334人受益</t>
  </si>
  <si>
    <t>中都村防洪护坎设施</t>
  </si>
  <si>
    <t>混凝土浇筑防洪堤顶宽1米，底宽1.8米，均高5米，长40米</t>
  </si>
  <si>
    <t>防洪，保护周边群众100人</t>
  </si>
  <si>
    <t>瓦庄村灌溉水渠硬化2000米项目</t>
  </si>
  <si>
    <t>水渠硬化2000米长*宽0.3米*高0.3米*厚0.1米</t>
  </si>
  <si>
    <t>瓦庄村</t>
  </si>
  <si>
    <t>保障灌溉农田70亩</t>
  </si>
  <si>
    <t>小江口村13，14组水毁防洪堤建设项目</t>
  </si>
  <si>
    <t>防洪堤混凝土结构长300米，均宽1米，高3.5米，0.8米封顶。</t>
  </si>
  <si>
    <t>小江口村13.14组</t>
  </si>
  <si>
    <t>21</t>
  </si>
  <si>
    <t>63</t>
  </si>
  <si>
    <t>保护92亩基本农田受益群众87户，277人</t>
  </si>
  <si>
    <t>雷坡村防洪堤建设项目</t>
  </si>
  <si>
    <t>2组防洪堤：1、长150米，宽0.6米，均高2.2米； 2、长50米，宽0.6米，均高1.5米</t>
  </si>
  <si>
    <t>保障防洪堤沿线基本农田不受洪水侵袭，让30余户村民旱涝保收</t>
  </si>
  <si>
    <t>雷坡村水利建设项目</t>
  </si>
  <si>
    <t>1、雷坡村4组、5组、6组水沟水渠硬化，长度1400米，高30公分，宽30公分，厚10公分；2、11组过路田简易桥梁一座：长5米，宽3米</t>
  </si>
  <si>
    <t>解决60余亩基本农田水利灌溉问题，提升抗旱能力；　</t>
  </si>
  <si>
    <t>红花村水渠硬化</t>
  </si>
  <si>
    <t>修建3组、7组400米水渠（30×30㎝），9-11组修建1300米水渠  （20×20㎝）</t>
  </si>
  <si>
    <t>进一步改善农业生产条件，维护199户669人的粮食安全</t>
  </si>
  <si>
    <t>栗山村修建防洪堤</t>
  </si>
  <si>
    <t>4组.17组.18组.19组沿河边农田防洪堤:151m*3.2m*1.55m 160m*3m*1.55m 95m*2.7m*1.55m</t>
  </si>
  <si>
    <t>防止基本农田水土继续流失</t>
  </si>
  <si>
    <t>大潭村农田水利基础设施建设</t>
  </si>
  <si>
    <t>整修山塘3座，整修排洪沟1条，长739m，整修机耕道1条，长738m</t>
  </si>
  <si>
    <t>大潭村</t>
  </si>
  <si>
    <t>106.44万元/村</t>
  </si>
  <si>
    <t>受益面积1100亩，受益群众45户164人</t>
  </si>
  <si>
    <t>坪里村农田水利基础设施建设</t>
  </si>
  <si>
    <t>整修山塘8座，新修排洪沟2条，长1807m，整修机耕道1条，长1099m</t>
  </si>
  <si>
    <t>155.65万元/村</t>
  </si>
  <si>
    <t>受益面积1200亩，受益群众79户198人</t>
  </si>
  <si>
    <t>和平村农田水利基础设施建设</t>
  </si>
  <si>
    <t>整修山塘1座，整修灌渠1条，长223m，整修排洪沟3条，长2334m，整修机耕道1条，长229m，新修机耕道1条，长428m</t>
  </si>
  <si>
    <t>和平村</t>
  </si>
  <si>
    <t>301.34万元/村</t>
  </si>
  <si>
    <t>受益面积800亩，受益群众34户75人</t>
  </si>
  <si>
    <t>宝塔村农田水利基础设施建设</t>
  </si>
  <si>
    <t>整修山塘6座，新修灌渠1条，长268m，新修排水沟1条，长357m，整修排水沟1条，长295m，整修排洪沟1条，长1373m，整修机耕道2条，长2020m，新修机耕道2条，长1213m</t>
  </si>
  <si>
    <t>宝塔村</t>
  </si>
  <si>
    <t>133.8万元/村</t>
  </si>
  <si>
    <t>受益面积400亩，受益群众26户52人</t>
  </si>
  <si>
    <t>堰塘湾村农田水利基础设施建设</t>
  </si>
  <si>
    <t>整修山塘3座，新修灌渠1条，长1168m，整修排洪沟1条，长1343m，整修机耕道2条，长743m，新修机耕道3条，长762m</t>
  </si>
  <si>
    <t>堰塘湾村</t>
  </si>
  <si>
    <t>131.68万元/村</t>
  </si>
  <si>
    <t>受益面积900亩，受益群众67户104人</t>
  </si>
  <si>
    <t>北斗溪镇茅坡村修建水毁防洪堤项目</t>
  </si>
  <si>
    <t>新建防洪堤240米，高2.5米，均宽0.9米</t>
  </si>
  <si>
    <t>北斗溪镇茅坡村</t>
  </si>
  <si>
    <t>有效保护农田110亩</t>
  </si>
  <si>
    <t>大江口镇立新村修建排水沟与通车防洪提工程资金项目</t>
  </si>
  <si>
    <t>防洪堤长150米左右，总高4.5米，地基1.5米宽，1米深，防洪堤均宽0.8米，回填土方约1000方左右，排水沟长190米，深0.8米，宽0.8米，边厚0 2米，底厚0.1米。</t>
  </si>
  <si>
    <t>大江口镇立新村</t>
  </si>
  <si>
    <t>方便周边400亩农田排水防涝。</t>
  </si>
  <si>
    <t>黄茅园镇高桥村防洪堤修复200米高3.5米宽1米</t>
  </si>
  <si>
    <t>高桥村防洪堤修复长200米，均高3米，均宽1米</t>
  </si>
  <si>
    <t>黄茅园镇高桥村</t>
  </si>
  <si>
    <t>保护50亩水田</t>
  </si>
  <si>
    <t>观音阁镇川水村深塘冲山塘维修</t>
  </si>
  <si>
    <t>1.维修山塘护坎长60米，宽1米，高4米；
2.新建底涵及溢洪道；</t>
  </si>
  <si>
    <t>观音阁镇川水村</t>
  </si>
  <si>
    <t>灌溉农田100余亩</t>
  </si>
  <si>
    <t>均坪镇明家塘村防洪堤建设</t>
  </si>
  <si>
    <t>疏通河道，新建浆砌石防洪堤:100*1.3*5;100*3*1</t>
  </si>
  <si>
    <t>均坪镇明家塘村</t>
  </si>
  <si>
    <t>保护水田80亩</t>
  </si>
  <si>
    <t>均坪镇来坡湾村三组大坝河堤护坎建设</t>
  </si>
  <si>
    <t>新建浆砌石防洪堤：92*4*1</t>
  </si>
  <si>
    <t>均坪镇来坡湾村</t>
  </si>
  <si>
    <t>保护农田20亩，方便群众耕种，受益200人</t>
  </si>
  <si>
    <t>龙潭镇中华村灌溉水渠建设</t>
  </si>
  <si>
    <t>水渠高0.4米、宽0.4米、长300米。</t>
  </si>
  <si>
    <t>龙潭镇中华村</t>
  </si>
  <si>
    <t>解决400亩农田灌溉</t>
  </si>
  <si>
    <t>卢峰镇南华山村水渠维修项目</t>
  </si>
  <si>
    <t>10－17组灌排渠2700米</t>
  </si>
  <si>
    <t>卢峰镇南华山村</t>
  </si>
  <si>
    <t>解决10-17组1100亩农田灌溉</t>
  </si>
  <si>
    <t>桥江镇双其村拦河坝建设项目</t>
  </si>
  <si>
    <t>①坝体顶宽约2.3米，底宽约3.5米，高约6米，长约18米，约313立方；②拆除旧坝及运输。</t>
  </si>
  <si>
    <t>重建</t>
  </si>
  <si>
    <t>桥江镇双其村</t>
  </si>
  <si>
    <t>保障周边基本农田约150亩，覆盖5个小组，受益人口约700人。</t>
  </si>
  <si>
    <t>桥江镇楠竹坑村护坎建设项目</t>
  </si>
  <si>
    <t>浆砌护坎顶宽80公分，底宽130公分，高2.6米（含基础），总长度105米*2段，共573立方</t>
  </si>
  <si>
    <t>桥江镇楠竹坑村</t>
  </si>
  <si>
    <t>恢复基本农田9亩</t>
  </si>
  <si>
    <t>三江镇将溪村新建农田防护坎</t>
  </si>
  <si>
    <t>5*600*1.3混凝土浇筑</t>
  </si>
  <si>
    <t>三江镇将溪村</t>
  </si>
  <si>
    <t>保护农村20亩，310人受益</t>
  </si>
  <si>
    <t>三江镇龙山村机耕道建设项目</t>
  </si>
  <si>
    <t>长500米、宽3.5米</t>
  </si>
  <si>
    <t>三江镇龙山村</t>
  </si>
  <si>
    <t>方便群众生产出行</t>
  </si>
  <si>
    <t>深子湖镇曾家溪村3组修建混泥土防洪堤项目</t>
  </si>
  <si>
    <t>3组修建混泥土防洪堤240米，高2.5米，均宽0.8米</t>
  </si>
  <si>
    <t>深子湖镇曾家溪村</t>
  </si>
  <si>
    <t>有效保护农田30亩</t>
  </si>
  <si>
    <t>深子湖镇铁山溪村16组新建防洪堤</t>
  </si>
  <si>
    <t>16组新建防洪堤100米高3.5米、均宽1.2米；30*30水渠500米</t>
  </si>
  <si>
    <t>深子湖镇铁山溪村</t>
  </si>
  <si>
    <t>有效保护和灌溉农田105亩</t>
  </si>
  <si>
    <t>水东镇黑岩村防洪提建设项目</t>
  </si>
  <si>
    <t>防洪提长200米、宽0.8米、高3米。</t>
  </si>
  <si>
    <t>水东镇黑岩村</t>
  </si>
  <si>
    <t>保护周边农田100亩，汛期保护周边公路</t>
  </si>
  <si>
    <t>小横垅乡杨柳村修建水毁防洪提</t>
  </si>
  <si>
    <t>全长200米、高2.2米、宽0.5米</t>
  </si>
  <si>
    <t>小横垅乡杨柳村</t>
  </si>
  <si>
    <t>保护农田11.5亩</t>
  </si>
  <si>
    <t>油洋乡长坡村防洪堤建设项目</t>
  </si>
  <si>
    <t>修建防洪堤长195米、高3.5米、宽1米</t>
  </si>
  <si>
    <t>油洋乡长坡村</t>
  </si>
  <si>
    <t>保护周边农田18亩</t>
  </si>
  <si>
    <t>油洋乡河底江村干田坝渠道维修项目</t>
  </si>
  <si>
    <t>①长20米、宽1米、高4米；
②长15米、宽1米、高5米。总计155立方米，石浆砌需修复资金6万余元</t>
  </si>
  <si>
    <t>油洋乡河底江村</t>
  </si>
  <si>
    <t>恢复灌溉水渠，保障周边300亩水田灌溉。</t>
  </si>
  <si>
    <t>中都乡长丰村2组长流坝灌溉渠道维修加固</t>
  </si>
  <si>
    <t>2组长流坝灌溉渠道维修加固1500米</t>
  </si>
  <si>
    <t>维修</t>
  </si>
  <si>
    <t>中都乡长丰村</t>
  </si>
  <si>
    <t>解决灌溉农田100亩</t>
  </si>
  <si>
    <t>祖师殿镇四门村水渠整修及清淤项目</t>
  </si>
  <si>
    <t>1.新建渠道1600米（50*50）。2.过水涵管φ500，长5米。 3.过水涵管φ600，长5米。</t>
  </si>
  <si>
    <t>祖师殿镇四门村</t>
  </si>
  <si>
    <t>110</t>
  </si>
  <si>
    <t>458</t>
  </si>
  <si>
    <t>2</t>
  </si>
  <si>
    <t>10</t>
  </si>
  <si>
    <t>保障周边300亩水田灌溉</t>
  </si>
  <si>
    <t>淘金坪乡令溪塘村水渠建设</t>
  </si>
  <si>
    <t>维修长1500米、40公分渠道、内空30公分。</t>
  </si>
  <si>
    <t>淘金坪乡令溪塘村</t>
  </si>
  <si>
    <t>灌溉农田40亩</t>
  </si>
  <si>
    <t>塘下垅村山塘维修</t>
  </si>
  <si>
    <t>烟竹冲竹园塘、花果山塘、塘冲垅塘塘面加固整修、清淤</t>
  </si>
  <si>
    <t>塘下垅村烟竹冲</t>
  </si>
  <si>
    <t>解决耕地800多亩用水困难</t>
  </si>
  <si>
    <t>观音阁镇青垅村公路硬化</t>
  </si>
  <si>
    <t>青垅村16-18组公路硬化700米，宽3.5米、厚0.18米</t>
  </si>
  <si>
    <t>青垅村16-18组</t>
  </si>
  <si>
    <t>方便1000余人出行</t>
  </si>
  <si>
    <t>均坪镇明家塘村渠道清淤</t>
  </si>
  <si>
    <t>卫星水库明家塘村15组至岩落湾1组渠道清淤</t>
  </si>
  <si>
    <t>明家塘村15组至岩落湾1组</t>
  </si>
  <si>
    <t>解决3000多亩农灌溉用水</t>
  </si>
  <si>
    <t>八门垅村山塘维修</t>
  </si>
  <si>
    <t>桥㘭冲塘维修清淤、塘坎加固</t>
  </si>
  <si>
    <t>八门垅村桥㘭冲塘</t>
  </si>
  <si>
    <t>解决塘下200余亩水田用水</t>
  </si>
  <si>
    <t>飞水洞村防洪堤修复</t>
  </si>
  <si>
    <t>恢复飞水洞村3、4组桥边防洪堤①4组防洪堤40米，均高3.5米、宽1.5米；②桥头及桥下共三处水毁防洪堤、渠道恢复</t>
  </si>
  <si>
    <t>飞水洞村3、4组</t>
  </si>
  <si>
    <t>保护80多亩农田</t>
  </si>
  <si>
    <t>黑岩村农田水利护坎建设</t>
  </si>
  <si>
    <t>小溪垅洪灾水毁护堤及灌溉渠道修复①护坎长26米，均高4米、宽1米；②渠道护坎长30米，均高4.2米、宽1.2米</t>
  </si>
  <si>
    <t>黑岩村江坎上小溪垅</t>
  </si>
  <si>
    <t>保护370余亩农田灌溉和安全</t>
  </si>
  <si>
    <t>岚水江村防洪堤建设</t>
  </si>
  <si>
    <t>正龙组防洪堤修建长150米，高4米、宽1米</t>
  </si>
  <si>
    <t>岚水江村正龙组</t>
  </si>
  <si>
    <t>保护农田50多亩</t>
  </si>
  <si>
    <t>沙溪村防洪堤建设</t>
  </si>
  <si>
    <t>沙溪村1组大桥上修建防洪堤长210米、均宽1.2米、高3.5米，浆砌石</t>
  </si>
  <si>
    <t>沙溪村1组</t>
  </si>
  <si>
    <t>保护农田100多亩</t>
  </si>
  <si>
    <t>溆浦县低庄镇思溪村新建防洪溪堤项目</t>
  </si>
  <si>
    <t>新建防洪溪堤长160米，高2.5米，下脚1.2米，封顶宽0.8米。基础深1.5米，宽1.2米。</t>
  </si>
  <si>
    <t>思溪村</t>
  </si>
  <si>
    <t>带动群众务工预计发放7.8万元工资受益面积39亩，
受益群众726户1500人</t>
  </si>
  <si>
    <t>龙庄湾村农村人居环境和美村庄项目</t>
  </si>
  <si>
    <t>1、40*40水渠建设400米长；2、防洪堤护坎均高4米，均宽1米，长30米；3、防洪堤护坎均高3米，均宽1，长70米。</t>
  </si>
  <si>
    <t>改善2783人农村人居生活环境，方便群众生活</t>
  </si>
  <si>
    <t>统溪河村农村人居环境和美村庄项目</t>
  </si>
  <si>
    <t>统溪河村防洪堤建设141米长，均高3.8米；均宽2.5米。</t>
  </si>
  <si>
    <t>改善3771人农村人居生活环境，方便群众生活</t>
  </si>
  <si>
    <t>覃村农村人居环境和美村庄项目</t>
  </si>
  <si>
    <t>覃村整修蛇儿地山塘长50米、高4米、宽1.5米及全塘清淤；苦竹坳山塘长60米，宽1米，高3米</t>
  </si>
  <si>
    <t>覃村村</t>
  </si>
  <si>
    <t>改善2153人农村人居生活环境，方便群众生活</t>
  </si>
  <si>
    <t>胡家坪村农村人居环境和美村庄项目</t>
  </si>
  <si>
    <t>9组新建护坎长127米、均宽1.2米、均高4.5米（含基础），新建排灌水渠长100米（0.3米*0.4米）</t>
  </si>
  <si>
    <t>胡家坪村</t>
  </si>
  <si>
    <t>改善2359人农村人居生活环境，方便群众生活</t>
  </si>
  <si>
    <t>深子湖村农村人居环境和美村庄项目</t>
  </si>
  <si>
    <t>深子湖村防洪堤建设，水毁防洪堤恢复（公路下护坎长14米，高5米，带水渠维修；深子湖水库下主河道20米长*5米高，基础护理100米长）</t>
  </si>
  <si>
    <t>改善2188人农村人居生活环境，方便群众生活</t>
  </si>
  <si>
    <t>(五)</t>
  </si>
  <si>
    <t>金融保险配套项目</t>
  </si>
  <si>
    <t>小额贷款贴息</t>
  </si>
  <si>
    <t>北斗溪镇小额扶贫贷款贴息</t>
  </si>
  <si>
    <t>解决北斗溪镇小额扶贫贷款贴息314户</t>
  </si>
  <si>
    <t>贴息利率≤4.75%</t>
  </si>
  <si>
    <t>帮助北斗溪镇314户已脱贫人口增收</t>
  </si>
  <si>
    <t>大江口镇小额扶贫贷款贴息</t>
  </si>
  <si>
    <t>解决大江口镇小额扶贫贷款贴息566户</t>
  </si>
  <si>
    <t>帮助大江口镇566户已脱贫人口增收</t>
  </si>
  <si>
    <t>葛竹坪镇小额扶贫贷款贴息</t>
  </si>
  <si>
    <t>解决葛竹坪乡小额扶贫贷款贴息140户</t>
  </si>
  <si>
    <t>帮助葛竹坪镇140户已脱贫人口增收</t>
  </si>
  <si>
    <t>观音阁镇小额扶贫贷款贴息</t>
  </si>
  <si>
    <t>解决观音阁镇小额扶贫贷款贴息138户</t>
  </si>
  <si>
    <t>帮助观音阁镇138户已脱贫人口增收</t>
  </si>
  <si>
    <t>黄茅园镇小额扶贫贷款贴息</t>
  </si>
  <si>
    <t>解决黄茅园镇小额扶贫贷款贴息136户</t>
  </si>
  <si>
    <t>帮助黄茅园镇136户已脱贫人口增收</t>
  </si>
  <si>
    <t>两丫坪镇小额扶贫贷款贴息</t>
  </si>
  <si>
    <t>解决两丫坪镇小额扶贫贷款贴息225户</t>
  </si>
  <si>
    <t>帮助两丫坪镇225户已脱贫人口增收</t>
  </si>
  <si>
    <t>龙庄湾乡小额扶贫贷款贴息</t>
  </si>
  <si>
    <t>解决龙庄湾乡小额扶贫贷款贴息181户</t>
  </si>
  <si>
    <t>帮助龙庄湾乡181户已脱贫人口增收</t>
  </si>
  <si>
    <t>卢峰镇小额扶贫贷款贴息</t>
  </si>
  <si>
    <t>解决卢峰镇小额扶贫贷款贴息594户</t>
  </si>
  <si>
    <t>帮助卢峰镇594户已脱贫人口增收</t>
  </si>
  <si>
    <t>桥江镇小额扶贫贷款贴息</t>
  </si>
  <si>
    <t>解决桥江镇小额扶贫贷款贴息348户</t>
  </si>
  <si>
    <t>帮助桥江镇348户已脱贫人口增收</t>
  </si>
  <si>
    <t>三江镇小额扶贫贷款贴息</t>
  </si>
  <si>
    <t>解决三江镇小额扶贫贷款贴息648户</t>
  </si>
  <si>
    <t>帮助三江镇648户已脱贫人口增收</t>
  </si>
  <si>
    <t>龙潭镇小额扶贫贷款贴息</t>
  </si>
  <si>
    <t>解决龙潭镇小额扶贫贷款贴息226户</t>
  </si>
  <si>
    <t>帮助龙潭镇226户已脱贫人口增收</t>
  </si>
  <si>
    <t>低庄镇小额扶贫贷款贴息</t>
  </si>
  <si>
    <t>解决低庄镇小额扶贫贷款贴息158户</t>
  </si>
  <si>
    <t>帮助低庄镇158户已脱贫人口增收</t>
  </si>
  <si>
    <t>小横垅乡小额扶贫贷款贴息</t>
  </si>
  <si>
    <t>解决小横垅乡小额扶贫贷款贴息246户</t>
  </si>
  <si>
    <t>帮助小橫垅乡246户已脱贫人口增收</t>
  </si>
  <si>
    <t>淘金坪乡小额扶贫贷款贴息</t>
  </si>
  <si>
    <t>解决淘金坪乡小额扶贫贷款贴息190户</t>
  </si>
  <si>
    <t>帮助淘金坪乡190户已脱贫人口增收</t>
  </si>
  <si>
    <t>舒溶溪乡小额扶贫贷款贴息</t>
  </si>
  <si>
    <t>解决舒溶溪乡小额扶贫贷款贴息184户</t>
  </si>
  <si>
    <t>帮助舒溶溪乡184户已脱贫人口增收</t>
  </si>
  <si>
    <t>深子湖镇小额扶贫贷款贴息</t>
  </si>
  <si>
    <t>解决深子湖镇小额扶贫贷款贴息577户</t>
  </si>
  <si>
    <t>帮助深子湖镇577户已脱贫人口增收</t>
  </si>
  <si>
    <t>均坪镇小额扶贫贷款贴息</t>
  </si>
  <si>
    <t>解决均坪镇小额扶贫贷款贴息269户</t>
  </si>
  <si>
    <t>帮助均坪镇269户已脱贫人口增收</t>
  </si>
  <si>
    <t>双井镇小额扶贫贷款贴息</t>
  </si>
  <si>
    <t>解决双井镇小额扶贫贷款贴息378户</t>
  </si>
  <si>
    <t>帮助双井镇378户已脱贫人口增收</t>
  </si>
  <si>
    <t>水东镇小额扶贫贷款贴息</t>
  </si>
  <si>
    <t>解决水东镇小额扶贫贷款贴息393户</t>
  </si>
  <si>
    <t>帮助水东镇393户已脱贫人口增收</t>
  </si>
  <si>
    <t>思蒙镇</t>
  </si>
  <si>
    <t>思蒙镇小额扶贫贷款贴息</t>
  </si>
  <si>
    <t>解决思蒙镇小额扶贫贷款贴息296户</t>
  </si>
  <si>
    <t>帮助思蒙镇296户已脱贫人口增收</t>
  </si>
  <si>
    <t>统溪河镇小额扶贫贷款贴息</t>
  </si>
  <si>
    <t>解决统溪河镇小额扶贫贷款贴息207户</t>
  </si>
  <si>
    <t>帮助统溪河镇207户已脱贫人口增收</t>
  </si>
  <si>
    <t>沿溪乡小额扶贫贷款贴息</t>
  </si>
  <si>
    <t>解决沿溪乡小额扶贫贷款贴息217户</t>
  </si>
  <si>
    <t>帮助沿溪乡217户已脱贫人口增收</t>
  </si>
  <si>
    <t>油洋乡小额扶贫贷款贴息</t>
  </si>
  <si>
    <t>解决油洋乡小额扶贫贷款贴息366户</t>
  </si>
  <si>
    <t>帮助油洋乡366户已脱贫人口增收</t>
  </si>
  <si>
    <t>中都乡小额扶贫贷款贴息</t>
  </si>
  <si>
    <t>解决中都乡小额扶贫贷款贴息197户</t>
  </si>
  <si>
    <t>帮助中都乡197户已脱贫人口增收</t>
  </si>
  <si>
    <t>祖师殿镇小额扶贫贷款贴息</t>
  </si>
  <si>
    <t>解决祖师殿镇小额扶贫贷款贴息386户</t>
  </si>
  <si>
    <t>帮助祖师殿镇386户已脱贫人口增收</t>
  </si>
  <si>
    <t>二</t>
  </si>
  <si>
    <t>就业项目</t>
  </si>
  <si>
    <t>(一）</t>
  </si>
  <si>
    <t>务工补助</t>
  </si>
  <si>
    <t>交通费补贴</t>
  </si>
  <si>
    <t>一次性交通补助</t>
  </si>
  <si>
    <t>1554一次性交通补助</t>
  </si>
  <si>
    <t>县外市内100元/人、市外省内200元/人、省外400元/人</t>
  </si>
  <si>
    <t>持续稳岗就业，巩固脱贫攻坚成果，助力乡村振兴</t>
  </si>
  <si>
    <t>1337一次性交通补助</t>
  </si>
  <si>
    <t>1157一次性交通补助</t>
  </si>
  <si>
    <t>1128一次性交通补助</t>
  </si>
  <si>
    <t>867一次性交通补助</t>
  </si>
  <si>
    <t>1466一次性交通补助</t>
  </si>
  <si>
    <t>1216一次性交通补助</t>
  </si>
  <si>
    <t>1179一次性交通补助</t>
  </si>
  <si>
    <t>583一次性交通补助</t>
  </si>
  <si>
    <t>1799一次性交通补助</t>
  </si>
  <si>
    <t>629一次性交通补助</t>
  </si>
  <si>
    <t>龙庄湾镇</t>
  </si>
  <si>
    <t>2392一次性交通补助</t>
  </si>
  <si>
    <t>2414一次性交通补助</t>
  </si>
  <si>
    <t>1979一次性交通补助</t>
  </si>
  <si>
    <t>922一次性交通补助</t>
  </si>
  <si>
    <t>1888一次性交通补助</t>
  </si>
  <si>
    <t>1387一次性交通补助</t>
  </si>
  <si>
    <t>1059一次性交通补助</t>
  </si>
  <si>
    <t>848一次性交通补助</t>
  </si>
  <si>
    <t>767一次性交通补助</t>
  </si>
  <si>
    <t>941一次性交通补助</t>
  </si>
  <si>
    <t>1061一次性交通补助</t>
  </si>
  <si>
    <t>1236一次性交通补助</t>
  </si>
  <si>
    <t>752一次性交通补助</t>
  </si>
  <si>
    <t>1566一次性交通补助</t>
  </si>
  <si>
    <t>劳动奖励</t>
  </si>
  <si>
    <t>就业帮扶车间稳岗补贴奖补项目</t>
  </si>
  <si>
    <t>吸纳脱贫劳动力稳定就业6个月以上且上年度收入达到6001元以上</t>
  </si>
  <si>
    <t>各乡镇</t>
  </si>
  <si>
    <t>稳岗补贴按吸纳脱贫劳动力人数2000元/人奖补</t>
  </si>
  <si>
    <t>解决871人脱贫劳动力就业，促进增收</t>
  </si>
  <si>
    <t>企业带动</t>
  </si>
  <si>
    <t>创业培训</t>
  </si>
  <si>
    <t>乡村振兴创业致富带头人培训项目</t>
  </si>
  <si>
    <t>培训210人</t>
  </si>
  <si>
    <t>4785元/人</t>
  </si>
  <si>
    <t>209人培训带动脱贫户发展产业增收</t>
  </si>
  <si>
    <t>技能培训</t>
  </si>
  <si>
    <t>（四）</t>
  </si>
  <si>
    <t>公益性岗位</t>
  </si>
  <si>
    <t>乡村公益性岗位</t>
  </si>
  <si>
    <t>120人乡村公益性岗位补助</t>
  </si>
  <si>
    <t>1万元每人每年</t>
  </si>
  <si>
    <t>保持120名乡村公益性岗位总体稳定，巩固脱贫攻坚成果，助力乡村振兴</t>
  </si>
  <si>
    <t>70人乡村公益性岗位补助</t>
  </si>
  <si>
    <t>保持70名乡村公益性岗位总体稳定，巩固脱贫攻坚成果，助力乡村振兴</t>
  </si>
  <si>
    <t>80人乡村公益性岗位补助</t>
  </si>
  <si>
    <t>保持80名乡村公益性岗位总体稳定，巩固脱贫攻坚成果，助力乡村振兴</t>
  </si>
  <si>
    <t>34人乡村公益性岗位补助</t>
  </si>
  <si>
    <t>保持34名乡村公益性岗位总体稳定，巩固脱贫攻坚成果，助力乡村振兴</t>
  </si>
  <si>
    <t>39人乡村公益性岗位补助</t>
  </si>
  <si>
    <t>保持39名乡村公益性岗位总体稳定，巩固脱贫攻坚成果，助力乡村振兴</t>
  </si>
  <si>
    <t>50人乡村公益性岗位补助</t>
  </si>
  <si>
    <t>保持50名乡村公益性岗位总体稳定，巩固脱贫攻坚成果，助力乡村振兴</t>
  </si>
  <si>
    <t>52人乡村公益性岗位补助</t>
  </si>
  <si>
    <t>保持52名乡村公益性岗位总体稳定，巩固脱贫攻坚成果，助力乡村振兴</t>
  </si>
  <si>
    <t>29人乡村公益性岗位补助</t>
  </si>
  <si>
    <t>保持29名乡村公益性岗位总体稳定，巩固脱贫攻坚成果，助力乡村振兴</t>
  </si>
  <si>
    <t>19人乡村公益性岗位补助</t>
  </si>
  <si>
    <t>保持19名乡村公益性岗位总体稳定，巩固脱贫攻坚成果，助力乡村振兴</t>
  </si>
  <si>
    <t>90人乡村公益性岗位补助</t>
  </si>
  <si>
    <t>保持90名乡村公益性岗位总体稳定，巩固脱贫攻坚成果，助力乡村振兴</t>
  </si>
  <si>
    <t>18人乡村公益性岗位补助</t>
  </si>
  <si>
    <t>保持18名乡村公益性岗位总体稳定，巩固脱贫攻坚成果，助力乡村振兴</t>
  </si>
  <si>
    <t>73人乡村公益性岗位补助</t>
  </si>
  <si>
    <t>保持73名乡村公益性岗位总体稳定，巩固脱贫攻坚成果，助力乡村振兴</t>
  </si>
  <si>
    <t>三江镇乡村公益性岗位</t>
  </si>
  <si>
    <t>53人乡村公益性岗位补助</t>
  </si>
  <si>
    <t>保持53名乡村公益性岗位总体稳定，巩固脱贫攻坚成果，助力乡村振兴</t>
  </si>
  <si>
    <t>61人乡村公益性岗位补助</t>
  </si>
  <si>
    <t>保持61名乡村公益性岗位总体稳定，巩固脱贫攻坚成果，助力乡村振兴</t>
  </si>
  <si>
    <t>79人乡村公益性岗位补助</t>
  </si>
  <si>
    <t>保持79名乡村公益性岗位总体稳定，巩固脱贫攻坚成果，助力乡村振兴</t>
  </si>
  <si>
    <t>32人乡村公益性岗位补助</t>
  </si>
  <si>
    <t>保持32名乡村公益性岗位总体稳定，巩固脱贫攻坚成果，助力乡村振兴</t>
  </si>
  <si>
    <t>21人乡村公益性岗位补助</t>
  </si>
  <si>
    <t>保持21名乡村公益性岗位总体稳定，巩固脱贫攻坚成果，助力乡村振兴</t>
  </si>
  <si>
    <t>23人乡村公益性岗位补助</t>
  </si>
  <si>
    <t>保持23名乡村公益性岗位总体稳定，巩固脱贫攻坚成果，助力乡村振兴</t>
  </si>
  <si>
    <t>20人乡村公益性岗位补助</t>
  </si>
  <si>
    <t>保持20名乡村公益性岗位总体稳定，巩固脱贫攻坚成果，助力乡村振兴</t>
  </si>
  <si>
    <t>40人乡村公益性岗位补助</t>
  </si>
  <si>
    <t>保持40名乡村公益性岗位总体稳定，巩固脱贫攻坚成果，助力乡村振兴</t>
  </si>
  <si>
    <t>三</t>
  </si>
  <si>
    <t>乡村建设行动</t>
  </si>
  <si>
    <t>农村基础设施</t>
  </si>
  <si>
    <t>农村道路建设</t>
  </si>
  <si>
    <t>来凤村组级公路硬化</t>
  </si>
  <si>
    <t>①公路硬化长150米、宽3.5米、厚0.2米;②公路硬化长700米、宽3.5米、厚0.2米</t>
  </si>
  <si>
    <t>来凤村</t>
  </si>
  <si>
    <t>可方便15户80人出行，1道路可通往沅凌</t>
  </si>
  <si>
    <t>松林村大桥护栏维修项目</t>
  </si>
  <si>
    <t>松林村北斗溪大桥护栏维240米</t>
  </si>
  <si>
    <t>松林村</t>
  </si>
  <si>
    <t>方便群众安全出行受益800人</t>
  </si>
  <si>
    <t>威虎山村道路硬化</t>
  </si>
  <si>
    <t>硬化公路400米*均宽3米、厚18公分</t>
  </si>
  <si>
    <t>方便周边20多户约70人通行、日常取水。</t>
  </si>
  <si>
    <t>顿旗村一组水毁公路路面恢复及硬化</t>
  </si>
  <si>
    <t>恢复水毁路并硬化长420米、均宽3米、厚0.18米</t>
  </si>
  <si>
    <t>顿旗村</t>
  </si>
  <si>
    <t>保护周边农田70亩</t>
  </si>
  <si>
    <t>步家垅村公路维修项目</t>
  </si>
  <si>
    <t>路面部分损坏，长400米，宽5米，共8处</t>
  </si>
  <si>
    <t>方便3451人出行</t>
  </si>
  <si>
    <t>铁溪垅村公路设施建设</t>
  </si>
  <si>
    <t>硬化公路：560*3.5*0.2米</t>
  </si>
  <si>
    <t>方便村民367人出行</t>
  </si>
  <si>
    <t>湾潭村公路扩宽、水渠维修项目</t>
  </si>
  <si>
    <t>1.15、16、17、18、19组组级公路扩宽，全长约1400米路面加宽1米并硬化；2.公路原线水渠维修长约800米、均高1.5米，宽1米。</t>
  </si>
  <si>
    <t>扩建</t>
  </si>
  <si>
    <t>方便全村2000人生产生活，保障400亩基本农田灌溉。</t>
  </si>
  <si>
    <t>凉水井村小山塘维修</t>
  </si>
  <si>
    <t>1、清淤400平方。2、路面硬化22米长*4米宽。3、浆砌挡墙顶宽0.6米，底宽1米，均高2.5米，长60米。4、栏杆长60米</t>
  </si>
  <si>
    <t>1、灌溉周边农田40亩 ，2、池塘蓄水起一定消防作用</t>
  </si>
  <si>
    <t>当家村公路硬化</t>
  </si>
  <si>
    <t>1.当家村熊家院子至淘金坪乡令溪塘村联乡公路硬化1.2公里；2.山野界（9、10、11组260人）硬化1.1公里。</t>
  </si>
  <si>
    <t>通乡公路，方便两丫坪镇当家村和淘金坪乡令溪塘村村民近1000人生产出行</t>
  </si>
  <si>
    <t>石湾村羊水丫组级公路硬化</t>
  </si>
  <si>
    <t>羊水丫组级公路修建及硬化，其中挡土墙修建长40米，高3.5米，宽1.2米，硬化长300米，宽3.5米，厚0.2米</t>
  </si>
  <si>
    <t>石湾村</t>
  </si>
  <si>
    <t>方便村民150人出行和求学</t>
  </si>
  <si>
    <t>红岩村产业公路维修挡土墙</t>
  </si>
  <si>
    <t>维修该公路20多处塌方</t>
  </si>
  <si>
    <t>保障公路安全受益100人</t>
  </si>
  <si>
    <t>进马江村公路扩宽和护坎建设</t>
  </si>
  <si>
    <t>1.水库路扩宽：长800米，宽5米；2.产业路长2.2公里进行维修和铺石；3.修护坎长21米，高3.5米，宽1米。</t>
  </si>
  <si>
    <t>进马江村</t>
  </si>
  <si>
    <t>方便600人生产出行</t>
  </si>
  <si>
    <t>刘家湖村水毁公路维修工程</t>
  </si>
  <si>
    <t>维修塌方公路长20米，高6米</t>
  </si>
  <si>
    <t>保障公路安全方便500人出行</t>
  </si>
  <si>
    <t>红远村公路硬化</t>
  </si>
  <si>
    <t>涵洞1处、护坎工程1处、路面硬化400米</t>
  </si>
  <si>
    <t>保障周边村民房屋安全及方便村民1000人生产生活出行</t>
  </si>
  <si>
    <t>太平村公路塌陷维修项目</t>
  </si>
  <si>
    <t>3组村级公路维修100米，桨沏约300立方。</t>
  </si>
  <si>
    <t>太平村</t>
  </si>
  <si>
    <t>解决村民700人安全出行</t>
  </si>
  <si>
    <t>板水村公路硬化建设项目</t>
  </si>
  <si>
    <t>公路硬化长400米、宽3.5米、厚0.2米。</t>
  </si>
  <si>
    <t>板水村</t>
  </si>
  <si>
    <t>受益362人</t>
  </si>
  <si>
    <t>公鸡至坪坡公路硬化项目</t>
  </si>
  <si>
    <t>公路硬化全长3.2公里、宽3.5米、厚0.2米。</t>
  </si>
  <si>
    <t>受益群众约4000人</t>
  </si>
  <si>
    <t>水集村修建公路护坎项目</t>
  </si>
  <si>
    <t>宋家至十家湾公路塌方维修</t>
  </si>
  <si>
    <t>保障村民1000人出行安全</t>
  </si>
  <si>
    <t>标东垅村公路水毁塌防维修</t>
  </si>
  <si>
    <t>1.修复毁坏路段砌坎500立方；2.24组水渠维修及清淤1000米。</t>
  </si>
  <si>
    <t>标东垅村</t>
  </si>
  <si>
    <t>保障村民出行安全；保障农田灌溉120亩。</t>
  </si>
  <si>
    <t>溪口村道路硬化项目</t>
  </si>
  <si>
    <t>道路硬化长500米、宽3.5米、厚0.2米</t>
  </si>
  <si>
    <t>溪口村</t>
  </si>
  <si>
    <t>方便周边群众约500人出行，方便周边游客来往</t>
  </si>
  <si>
    <t>管竹垅村公路脱空维修</t>
  </si>
  <si>
    <t>①.新建长220米、高1.2、宽0.7米护坎；②.公路护坎56米、高4米、底宽2米、封顶宽1米。</t>
  </si>
  <si>
    <t>管竹垅村</t>
  </si>
  <si>
    <t>保障村民800人出行安全</t>
  </si>
  <si>
    <t>乡门村公路维修</t>
  </si>
  <si>
    <t>岩坳上公路修建380立方的公路护坎</t>
  </si>
  <si>
    <t>方便周边群众2200人通行</t>
  </si>
  <si>
    <t>统溪河村入校道路拓宽，安防工程项目</t>
  </si>
  <si>
    <t>97米路面扩宽2米：含挡土墙均厚0.8米、均高3.5米，碎石回填240方；现有人行桥长19米，加宽2米；新建护栏196米。拱形小护栏80米</t>
  </si>
  <si>
    <t>方便老师100多人、学生约1000多人出行</t>
  </si>
  <si>
    <t>沙溪村主公路加宽及砌挡土墙项目</t>
  </si>
  <si>
    <t xml:space="preserve">1、路面硬化：210米长*1米宽，2、浆砌挡土墙上部0.8米，底宽1.2米，长100米 </t>
  </si>
  <si>
    <t>沙溪村</t>
  </si>
  <si>
    <t>方便约1600人通行</t>
  </si>
  <si>
    <t>水堆湾村硬化公路</t>
  </si>
  <si>
    <t>硬化公路600米、宽3.5米、厚0.2公分</t>
  </si>
  <si>
    <t>水堆湾村</t>
  </si>
  <si>
    <t>300户，1200人受益</t>
  </si>
  <si>
    <t>小江口村4-7组水毁溪道清淤项目</t>
  </si>
  <si>
    <t>清理水毁溪道1100米，约2万立方米</t>
  </si>
  <si>
    <t>小江口村4-7组</t>
  </si>
  <si>
    <t>31</t>
  </si>
  <si>
    <t>107</t>
  </si>
  <si>
    <t>疏通恢复溪道，保障群众生命财产安全，提高群众满意度，103户372人受益</t>
  </si>
  <si>
    <t>金子湖村公路硬化</t>
  </si>
  <si>
    <t>公路硬化：14至20组等农户小组，长800米，宽3~3.5米，厚0.18米</t>
  </si>
  <si>
    <t>方便农户出行710人</t>
  </si>
  <si>
    <t>1、谢家院子：护坎长12米，宽1.3米，高4.5米。空板8米长，宽1.7米，高4.5米。保坎高1.5米，宽1.2米，长128米。2、肖家院子：护坎17米，高5米，宽1米。空板2米。路面硬化长15米，宽4.5米，厚0.18米。3、村部周边：路面硬化长约20米，宽约2米，厚约0.18米。</t>
  </si>
  <si>
    <t>方便农户出行140人</t>
  </si>
  <si>
    <t>雷坡村公路建设项目</t>
  </si>
  <si>
    <t>1、进村主公路电站分路段公路塌方护坎：长38米，高4米，均宽宽0.6米；2、1组、2组、10组夹坑1组、2组、10组公路下沉处修补15米长及向祚见屋边涵洞整改；3、黄敬德屋前陡处公路和桥梁扩宽：长6米，均宽1米；4、组级公路硬化：7组、8组、9组、11组145米，宽3.5米，厚0.18米。</t>
  </si>
  <si>
    <t>排除38米公路隐患，利于300户村民出行</t>
  </si>
  <si>
    <t>红花村道路护栏建设项目</t>
  </si>
  <si>
    <t>1-2组安装615米安全护栏</t>
  </si>
  <si>
    <t>进一步保障318户1078人的交通安全</t>
  </si>
  <si>
    <t>红花村公路建设项目</t>
  </si>
  <si>
    <t>硬化2600米公路（宽2.5米，厚0.12米）</t>
  </si>
  <si>
    <t>改善318户1078人的交通条件，提升村民获得感幸福感</t>
  </si>
  <si>
    <t>栗山村公路维修</t>
  </si>
  <si>
    <t>15组16组公路维修0.615公里</t>
  </si>
  <si>
    <t>方便群众100人出行</t>
  </si>
  <si>
    <t>标东垅村进村主路3组、5组道路整修及硬化</t>
  </si>
  <si>
    <t>道路整修及硬化宽5米、长1100米</t>
  </si>
  <si>
    <t>标东垅村3组、5组</t>
  </si>
  <si>
    <t>通畅村集体经济种植和加工，方便4641人出行</t>
  </si>
  <si>
    <t>红星村道路护栏建设项目</t>
  </si>
  <si>
    <t>安装护栏200米</t>
  </si>
  <si>
    <t>进一步保障110户368人交通安全</t>
  </si>
  <si>
    <t>大江口镇白岩头村公路整修</t>
  </si>
  <si>
    <t>硬化道路长975米*3.5米宽</t>
  </si>
  <si>
    <t>大江口镇白岩头村</t>
  </si>
  <si>
    <t>方便2个组约300人通行</t>
  </si>
  <si>
    <t>大江口镇清江屯村柑桔产业路建设</t>
  </si>
  <si>
    <t>硬化道路长800米*3.5米宽、厚20公分,包括砌水沟、路基护宽。</t>
  </si>
  <si>
    <t>大江口镇清江屯村</t>
  </si>
  <si>
    <t>方便周边产业运输：油茶400亩，柑橘600亩</t>
  </si>
  <si>
    <t>葛竹坪镇楠木冲村胡田组至横楠养殖场道路硬化项目</t>
  </si>
  <si>
    <t>道路硬化700米、宽3.5米、厚0.2米</t>
  </si>
  <si>
    <t>葛竹坪镇楠木冲村</t>
  </si>
  <si>
    <t>方便全村村民安全出行</t>
  </si>
  <si>
    <t>观音阁镇桐油坡村公路水沟建设项目</t>
  </si>
  <si>
    <t>新建排水沟1000米；涵管12处。</t>
  </si>
  <si>
    <t>观音阁镇桐油坡村</t>
  </si>
  <si>
    <t>龙潭镇温水村公路维修资金</t>
  </si>
  <si>
    <t>维修公路长400米</t>
  </si>
  <si>
    <t>龙潭镇温水村</t>
  </si>
  <si>
    <t>方便群众出行</t>
  </si>
  <si>
    <t>卢峰镇张家桥村道路维修</t>
  </si>
  <si>
    <t>维修2023年5月洪灾导致的塌方公路</t>
  </si>
  <si>
    <t>卢峰镇张家桥村</t>
  </si>
  <si>
    <t>保障公路安全</t>
  </si>
  <si>
    <t>卢峰镇车头村公路拓宽项目</t>
  </si>
  <si>
    <t>道路扩宽0.7米，长800米，厚20公分，局部路基修整</t>
  </si>
  <si>
    <t>卢峰镇车头村</t>
  </si>
  <si>
    <t>方便周边约1500~2000人出行</t>
  </si>
  <si>
    <t>卢峰镇山门垅村公路硬化项目</t>
  </si>
  <si>
    <t>公路硬化长1200米、宽3.5米、厚0.2米</t>
  </si>
  <si>
    <t>卢峰镇山门垅村</t>
  </si>
  <si>
    <t>卢峰镇岩英坪村9组道路硬化项目</t>
  </si>
  <si>
    <t>道路硬化长130米共460平方</t>
  </si>
  <si>
    <t>卢峰镇岩英坪村</t>
  </si>
  <si>
    <t>桥江镇德垅湾村产业道路建设项目</t>
  </si>
  <si>
    <r>
      <rPr>
        <sz val="10"/>
        <rFont val="宋体"/>
        <charset val="134"/>
        <scheme val="minor"/>
      </rPr>
      <t>①建设道路长800米，宽3.5米，厚18公分，约504立方；</t>
    </r>
    <r>
      <rPr>
        <sz val="10"/>
        <rFont val="宋体"/>
        <charset val="0"/>
        <scheme val="minor"/>
      </rPr>
      <t>②</t>
    </r>
    <r>
      <rPr>
        <sz val="10"/>
        <rFont val="宋体"/>
        <charset val="134"/>
        <scheme val="minor"/>
      </rPr>
      <t>建设护坎顶宽40公分，底宽60公分，高1.8米，长约20米，约18立方；</t>
    </r>
    <r>
      <rPr>
        <sz val="10"/>
        <rFont val="宋体"/>
        <charset val="0"/>
        <scheme val="minor"/>
      </rPr>
      <t>③</t>
    </r>
    <r>
      <rPr>
        <sz val="10"/>
        <rFont val="宋体"/>
        <charset val="134"/>
        <scheme val="minor"/>
      </rPr>
      <t>破损道路拆除及清运。</t>
    </r>
  </si>
  <si>
    <t>桥江镇德垅湾村</t>
  </si>
  <si>
    <t>为两个村112户507人的日常出行和农耕生产</t>
  </si>
  <si>
    <t>三江镇木壕村11组公路硬化</t>
  </si>
  <si>
    <t>木壕村10-11组800米公路砂石路硬化</t>
  </si>
  <si>
    <t>三江镇木壕村</t>
  </si>
  <si>
    <t>深子湖镇龙跃村1、2、13、14组道路硬化</t>
  </si>
  <si>
    <t>道路硬化580米，宽3.5米，厚20公分</t>
  </si>
  <si>
    <t>深子湖镇龙跃村</t>
  </si>
  <si>
    <t>400户1200人受益</t>
  </si>
  <si>
    <t>深子湖镇荞子湾村产业路硬化项目</t>
  </si>
  <si>
    <t>1000米道路硬化，1000米X3.5米*0.2厚道路硬化</t>
  </si>
  <si>
    <t>深子湖镇荞子湾村</t>
  </si>
  <si>
    <t>溆浦香猪培育基地现存栏2000头，年出栏量1000头左右</t>
  </si>
  <si>
    <t>舒溶溪乡舒溶溪村洪灾何地桥梁修复</t>
  </si>
  <si>
    <r>
      <rPr>
        <sz val="9"/>
        <color rgb="FF000000"/>
        <rFont val="宋体"/>
        <charset val="134"/>
      </rPr>
      <t>①混凝土浇筑15米长0.8宽3米高防洪堤；②浆砌18米长 4米高1.2米均宽防洪堤；③浆砌7米长1米宽3米高防洪堤；④0.4米X0.4米水渠建设8米；</t>
    </r>
    <r>
      <rPr>
        <sz val="9"/>
        <color rgb="FF000000"/>
        <rFont val="微软雅黑"/>
        <charset val="134"/>
      </rPr>
      <t>⑤</t>
    </r>
    <r>
      <rPr>
        <sz val="9"/>
        <color rgb="FF000000"/>
        <rFont val="宋体"/>
        <charset val="134"/>
      </rPr>
      <t>人行便桥2座。</t>
    </r>
  </si>
  <si>
    <t>舒溶溪乡舒溶溪村</t>
  </si>
  <si>
    <t>保障周边行人车辆安全通行 ；水渠灌溉周边农田20亩。</t>
  </si>
  <si>
    <t>水东镇邱家湾村水库路面整修及硬化</t>
  </si>
  <si>
    <t>硬化通往水库400米砂石路</t>
  </si>
  <si>
    <t>水东镇邱家湾村</t>
  </si>
  <si>
    <t>方便群众生产</t>
  </si>
  <si>
    <t>水东镇板栗坪村1-7组断头路硬化</t>
  </si>
  <si>
    <t>板栗坪村1-7组断头路硬化700米</t>
  </si>
  <si>
    <t>水东镇板栗坪村</t>
  </si>
  <si>
    <t>水东镇高明溪村道路硬化</t>
  </si>
  <si>
    <t>道路硬化600米长*3.5米宽、厚20公分</t>
  </si>
  <si>
    <t>水东镇高明溪村</t>
  </si>
  <si>
    <t>1、方便油茶产业约1000亩运输  2、道路硬化后可通往刘家渡村、小南岳等。</t>
  </si>
  <si>
    <t>淘金坪乡令溪塘村13、26组公路硬化</t>
  </si>
  <si>
    <t>令溪塘村13、26组公路硬化600米</t>
  </si>
  <si>
    <t>解决14户70人生产出行</t>
  </si>
  <si>
    <t>淘金坪乡乡门村公路塌方</t>
  </si>
  <si>
    <t>公路塌方维修50米</t>
  </si>
  <si>
    <t>淘金坪乡乡门村</t>
  </si>
  <si>
    <t>方便5000群众安全出行</t>
  </si>
  <si>
    <t>统溪河镇丫吉坳村小护坎维修</t>
  </si>
  <si>
    <t>村小学门口路段交通安全隐患修护坎长27米、宽4米、高6米</t>
  </si>
  <si>
    <t>统溪河镇丫吉坳村</t>
  </si>
  <si>
    <t>保障周边群众10户、学生30多人安全出行</t>
  </si>
  <si>
    <t>统溪河镇修建龙岩村产业路</t>
  </si>
  <si>
    <t>浆砌路坎长100米，宽1.5米，高包括地基6米（含地基）</t>
  </si>
  <si>
    <t>统溪河镇龙岩村</t>
  </si>
  <si>
    <t>可以提供10人以上就业，村集体分红20万左右</t>
  </si>
  <si>
    <t>和平村公路硬化</t>
  </si>
  <si>
    <t>和平村至油洋乡连通路硬化800米，宽3.5米、厚0.18米</t>
  </si>
  <si>
    <t>和平村连通油洋公路</t>
  </si>
  <si>
    <t>方便周边8000多人出行</t>
  </si>
  <si>
    <t>尖岩塘村公路硬化</t>
  </si>
  <si>
    <t>6组公路硬化700米，宽3.5米、厚0.18米</t>
  </si>
  <si>
    <t>尖岩塘村6组</t>
  </si>
  <si>
    <t>方便126人出行</t>
  </si>
  <si>
    <t>大花村公路油化</t>
  </si>
  <si>
    <t>大花村鸡骨托至土珠塘公路油化2.4公里，宽4.5米，厚6公分</t>
  </si>
  <si>
    <t>大花村鸡骨托至土珠塘</t>
  </si>
  <si>
    <t>解决700多人安全出行</t>
  </si>
  <si>
    <t>金鸡村公路塌方修复</t>
  </si>
  <si>
    <t>主公路塌方修复①3组长48米，均高3米、宽1米；②10组长15米，均高4米、宽1米；③6组长10米，均高3米、宽1米</t>
  </si>
  <si>
    <t>金鸡村主公路</t>
  </si>
  <si>
    <t>仙人堂村公路硬化</t>
  </si>
  <si>
    <t>1、7、12组公路硬化500米，宽3.5米、厚0.18米</t>
  </si>
  <si>
    <t>仙人堂村1、7、12组</t>
  </si>
  <si>
    <t>方便300多人出行</t>
  </si>
  <si>
    <t>九家溪村公路护坎建设</t>
  </si>
  <si>
    <t>1组新建钢筋混凝土护坎长30米，均高3.5米，宽1米，加填方</t>
  </si>
  <si>
    <t>九家溪村1组</t>
  </si>
  <si>
    <t>方便周过相关村2000多人出行</t>
  </si>
  <si>
    <t>坪庄垅村公路护坎建设</t>
  </si>
  <si>
    <t>公路塌方修复①10组37米长，均高4米、宽1米，加路面硬化；②5组长16米，均高6米、宽1米</t>
  </si>
  <si>
    <t>坪庄垅村10组</t>
  </si>
  <si>
    <t>朱家园村公路硬化</t>
  </si>
  <si>
    <t>12组公路硬化700米，宽3.5米、厚0.18米</t>
  </si>
  <si>
    <t>朱家园村12组</t>
  </si>
  <si>
    <t>方便100多人出行</t>
  </si>
  <si>
    <t>溪口村道路建设</t>
  </si>
  <si>
    <t xml:space="preserve"> 公路硬化长150米.宽平均3.5米.厚0.18米，及路面平整。</t>
  </si>
  <si>
    <t>5万/村</t>
  </si>
  <si>
    <t xml:space="preserve"> 方便群众120户380人出行，其中受益脱贫监测对象5户共计7人，解决群众长期以来出行困难的现状。</t>
  </si>
  <si>
    <t>烂泥湾村道路建设</t>
  </si>
  <si>
    <t xml:space="preserve">  清理村部至黄土坎主线公路塌方36处，长10公里，土石方3000立方米，及路面平整。</t>
  </si>
  <si>
    <t xml:space="preserve">  方便群众233户785人出行，其中受益脱贫监测对象4户10人，确保群众出行安全。</t>
  </si>
  <si>
    <t>文家冲村道路建设</t>
  </si>
  <si>
    <t xml:space="preserve"> 公路硬化长200米.宽平均2.5米.厚0.18米，路面石子铺填，混泥土转运。</t>
  </si>
  <si>
    <t xml:space="preserve">  方便群众27户80人出行，其中受益脱贫监测对象5户共计7人，解决群众长期以来出行困难的现状。</t>
  </si>
  <si>
    <t>小冲村道路建设</t>
  </si>
  <si>
    <t>公路硬化长150米.宽平均3.5米.厚0.18米，及路面平整。</t>
  </si>
  <si>
    <t>小冲村化字炉组</t>
  </si>
  <si>
    <t xml:space="preserve">  方便群众119户395人出行,其中受益脱贫户3户9人。</t>
  </si>
  <si>
    <t>溆浦县三江镇朱溪村自然灾害恢复项目</t>
  </si>
  <si>
    <t>道路塌方土方开挖268.4立方米，新建护坎211立方米，脱空修补62立方米，公路硬化740平方米。</t>
  </si>
  <si>
    <t>朱溪村</t>
  </si>
  <si>
    <t>带动群众务工预计发放7万元工资，解决20人就业，方便56户142人出行</t>
  </si>
  <si>
    <t>松林村农村人居环境和美村庄项目</t>
  </si>
  <si>
    <t>1、枫树旁道路硬化120米长3.5米宽；庭院硬化道路180米长2米宽；2、30*30水渠建设250米长，加盖板；3、枫树旁防护栏60米，道路防护栏40米；4、村部旁砌坎，均高1米，均宽0.5米，长60米</t>
  </si>
  <si>
    <t>改善1209人农村人居生活环境，方便群众生活</t>
  </si>
  <si>
    <t>1600米安全防护栏 。</t>
  </si>
  <si>
    <t>合心村农村人居环境和美村庄项目</t>
  </si>
  <si>
    <t>建设入户道路长约200米，宽约1.2至1.5米，局部建设护坎</t>
  </si>
  <si>
    <t>合心村</t>
  </si>
  <si>
    <t>改善1496人农村人居生活环境，方便群众生活</t>
  </si>
  <si>
    <t>茅湾村农村人居环境和美村庄项目</t>
  </si>
  <si>
    <t>道路硬化150米长4米宽；道路硬化400米长3.5米宽；12组院落地面硬化600平，15公分厚</t>
  </si>
  <si>
    <t>改善3066人农村人居生活环境，方便群众生活</t>
  </si>
  <si>
    <t>合田村农村人居环境和美村庄项目</t>
  </si>
  <si>
    <t>三房地祠堂坪院落硬化500平方，15公分厚；道路硬化长100米，宽3.5米</t>
  </si>
  <si>
    <t>合田村</t>
  </si>
  <si>
    <t>改善3010人农村人居生活环境，方便群众生活</t>
  </si>
  <si>
    <t>中都村农村人居环境和美村庄项目</t>
  </si>
  <si>
    <t>村部前路面硬化800平方，中都大桥至十三组小桥河堤护栏建设125米长</t>
  </si>
  <si>
    <t>改善3280人农村人居生活环境，方便群众生活</t>
  </si>
  <si>
    <t>硬化统溪河村24组路面硬化（安置点外沿溪流路）450米长（含新砌堤200米、高2.2米、厚0.5米）、宽3.5米；修缮排水沟（靠农田边）450米</t>
  </si>
  <si>
    <t>改善2672人农村人居生活环境，方便群众生活</t>
  </si>
  <si>
    <t>竹坪村农村人居环境和美村庄项目</t>
  </si>
  <si>
    <t>马家溪院落护坎长200米，高3米，宽0.8米，安全护栏120米，</t>
  </si>
  <si>
    <t>竹坪村</t>
  </si>
  <si>
    <t>改善1478人农村人居生活环境，方便群众生活</t>
  </si>
  <si>
    <t>两丫坪社区农村人居环境和美村庄项目</t>
  </si>
  <si>
    <t>水泥防护栏建设800米、风雨桥头路面硬化250平米，社区宣传栏前道路硬化120米长1.2米宽</t>
  </si>
  <si>
    <t>改善4358人农村人居生活环境，方便群众生活</t>
  </si>
  <si>
    <t>溪口村农村人居环境和美村庄项目</t>
  </si>
  <si>
    <t>5组道路硬化140米长3.5米宽，19组道路硬化70米长3.5米宽,1300米长3.5米宽公路硬化；</t>
  </si>
  <si>
    <t>改善5346人农村人居生活环境，方便群众生活</t>
  </si>
  <si>
    <t>龙王江村农村人居环境和美村庄项目</t>
  </si>
  <si>
    <t>道路护坎长17米，均宽1米，高3米。道路涵管长6米，直径0.6.米。农田护堤长61米，均宽0.8米，高3米（含基础）</t>
  </si>
  <si>
    <t>改善2047人农村人居生活环境，方便群众生活</t>
  </si>
  <si>
    <t>标东垅村农村人居环境和美村庄项目</t>
  </si>
  <si>
    <t>村主道路硬化1公里，5米宽</t>
  </si>
  <si>
    <t>改善3061人农村人居生活环境，方便群众生活</t>
  </si>
  <si>
    <t>蛇湾村农村人居环境和美村庄项目</t>
  </si>
  <si>
    <t>建设44米长1.5米高不锈钢护栏，55米长1.2米高不锈钢护栏；150米长1.2米高水泥防护栏，110米长0.8米高水泥防护栏。</t>
  </si>
  <si>
    <t>蛇湾村</t>
  </si>
  <si>
    <t>改善1681人农村人居生活环境，方便群众生活</t>
  </si>
  <si>
    <t>长潭村农村人居环境和美村庄项目</t>
  </si>
  <si>
    <t>443米*0.8米水泥安全防护栏，</t>
  </si>
  <si>
    <t>长潭村</t>
  </si>
  <si>
    <t>改善2714人农村人居生活环境，方便群众生活</t>
  </si>
  <si>
    <t>公路硬化43米*4米，23米*15米；长潭大桥路口公路硬化20米*15米</t>
  </si>
  <si>
    <t>百花村农村人居环境和美村庄项目</t>
  </si>
  <si>
    <t>道路硬化5处1960平方米，分别是90*3米，160米*3.5米，71米*3.5米，121米*3.5米,131米*3.5米；环村部道路硬化2082平方米，分别是75米*14米，62米*4米，65米*7.5米，33米*9米；</t>
  </si>
  <si>
    <t>改善3205人农村人居生活环境，方便群众生活</t>
  </si>
  <si>
    <t>凤凰村农村人居环境和美村庄项目</t>
  </si>
  <si>
    <t>凤凰村村部院落公路硬化943平方米，厚0.2米，分别为130*3.5、40*2、75*3、36*3、25*3；水塘清淤15米长*15米宽，27米长*13米宽；砌塘坎13米长0.5米宽1.5米深；水沟硬化4条，50米长*0.5米宽*0.6米深，42米长*0.5米宽*0.6米深.</t>
  </si>
  <si>
    <t>凤凰村</t>
  </si>
  <si>
    <t>改善4253人农村人居生活环境，方便群众生活</t>
  </si>
  <si>
    <t>水集村农村人居环境和美村庄项目</t>
  </si>
  <si>
    <t>8组-14组道路硬化788米，均宽3.5米，厚0.2米</t>
  </si>
  <si>
    <t>改善4680人农村人居生活环境，方便群众生活</t>
  </si>
  <si>
    <t>村级道路及院落公路平整及硬化6处共1800平方米，厚0.2米。</t>
  </si>
  <si>
    <t>观音阁村农村人居环境和美村庄项目</t>
  </si>
  <si>
    <t>村级公路沿线新建水沟9段共510米长，均宽0.4米，均高0.4米，长60米*0.5米宽*0.6米高；1000米*0.3米宽*0.4米高；4、5组村级道路及院落公路硬化4处共265平方米，厚0.2米；路基垫高层，105米长*3.5米宽*0.2米厚；护坎21米长*1米高*0.5米宽。</t>
  </si>
  <si>
    <t>观音阁村</t>
  </si>
  <si>
    <t>改善1854人农村人居生活环境，方便群众生活</t>
  </si>
  <si>
    <t>向家垅村农村人居环境和美村庄项目</t>
  </si>
  <si>
    <t>1-6组公路硬化，450米长，3.5米宽</t>
  </si>
  <si>
    <t>向家垅村</t>
  </si>
  <si>
    <t>220</t>
  </si>
  <si>
    <t>750</t>
  </si>
  <si>
    <t>25</t>
  </si>
  <si>
    <t>80</t>
  </si>
  <si>
    <t>改善2019人农村人居生活环境，方便群众生活</t>
  </si>
  <si>
    <t>炉场坪村农村人居环境和美村庄项目</t>
  </si>
  <si>
    <t>公路硬化6处2217平米，厚0.2米</t>
  </si>
  <si>
    <t>炉场坪村</t>
  </si>
  <si>
    <t>改善1043人农村人居生活环境，方便群众生活</t>
  </si>
  <si>
    <t>贺家冲村农村人居环境和美村庄项目</t>
  </si>
  <si>
    <t>4-5组公路平整硬化长519米，宽3.5米，厚0.2米</t>
  </si>
  <si>
    <t>贺家冲村</t>
  </si>
  <si>
    <t>改善2166人农村人居生活环境，方便群众生活</t>
  </si>
  <si>
    <t>月塘村农村人居环境和美村庄项目</t>
  </si>
  <si>
    <t>月塘村5组，6组村级道路硬化8处共1564.7平方米，厚0.2米。</t>
  </si>
  <si>
    <t>月塘村</t>
  </si>
  <si>
    <t>改善1823人农村人居生活环境，方便群众生活</t>
  </si>
  <si>
    <t>小址坊村农村人居环境和美村庄项目</t>
  </si>
  <si>
    <t>小址坊村公路硬化2处共596平方米，厚0.2米（101米*4米，64米*3米）。</t>
  </si>
  <si>
    <t>小址坊村</t>
  </si>
  <si>
    <t>改善2860人农村人居生活环境，方便群众生活</t>
  </si>
  <si>
    <t>仁里冲村农村人居环境和美村庄项目</t>
  </si>
  <si>
    <t>公路护坎共4处，8组主公路护坎49米长*6米高*1米宽，24组公路护坎18米长*5米高*1米宽，公路底部洪水冲刷底部悬空维修2处39米长，57米长</t>
  </si>
  <si>
    <t>仁里冲村</t>
  </si>
  <si>
    <t>改善3557人农村人居生活环境，方便群众生活</t>
  </si>
  <si>
    <t>花园村农村人居环境和美村庄项目</t>
  </si>
  <si>
    <t>13组道路硬化长350米，均宽3.5米。</t>
  </si>
  <si>
    <t>花园村</t>
  </si>
  <si>
    <t>改善1650人农村人居生活环境，方便群众生活</t>
  </si>
  <si>
    <t>车头村农村人居环境和美村庄项目</t>
  </si>
  <si>
    <t>10组公路硬化300长，5米宽</t>
  </si>
  <si>
    <t>车头村</t>
  </si>
  <si>
    <t>改善3985人农村人居生活环境，方便群众生活</t>
  </si>
  <si>
    <t>竹坳村农村人居环境和美村庄项目</t>
  </si>
  <si>
    <t>竹坳村5组道路硬化长38米、4米宽、竹家园道路硬化长90米、宽3.5米、何塘冲路面长110米、宽3.5米</t>
  </si>
  <si>
    <t>竹坳村</t>
  </si>
  <si>
    <t>改善3295人农村人居生活环境，方便群众生活</t>
  </si>
  <si>
    <t>穿岩山村农村人居环境和美村庄项目</t>
  </si>
  <si>
    <t>路面硬化300平方米、土地平整300平米</t>
  </si>
  <si>
    <t>穿岩山村</t>
  </si>
  <si>
    <t>改善1760人农村人居生活环境，方便群众生活</t>
  </si>
  <si>
    <t>护坎300立方米</t>
  </si>
  <si>
    <t>安全护栏1600平方米</t>
  </si>
  <si>
    <t>安全围挡250米，石板道路维修、安全设施维修</t>
  </si>
  <si>
    <t>刘家渡村农村人居环境和美村庄项目</t>
  </si>
  <si>
    <t>刘家渡村6组道路扩宽硬化1米、长350米，10组便桥长5米、宽4米，11组渠道维修长300米、宽40厘米、高40厘米。</t>
  </si>
  <si>
    <t>刘家渡村</t>
  </si>
  <si>
    <t>改善1385人农村人居生活环境，方便群众生活</t>
  </si>
  <si>
    <t>入户路硬化500平方米</t>
  </si>
  <si>
    <t>改善2673人农村人居生活环境，方便群众生活</t>
  </si>
  <si>
    <t>安全防护栏、安全设施维修，围挡500平方米。</t>
  </si>
  <si>
    <t>茅坡村农村人居环境和美村庄项目</t>
  </si>
  <si>
    <t>六组公路提质改造1150平方米</t>
  </si>
  <si>
    <t>茅坡村</t>
  </si>
  <si>
    <t>改善1594人农村人居生活环境，方便群众生活</t>
  </si>
  <si>
    <t>水田溪村农村人居环境和美村庄项目</t>
  </si>
  <si>
    <t>12组13组自然院落道路硬化长400米，宽3.5米，厚20公分</t>
  </si>
  <si>
    <t>水田溪村</t>
  </si>
  <si>
    <t>改善3000人农村人居生活环境，方便群众生活</t>
  </si>
  <si>
    <t>先锋村农村人居环境和美村庄项目</t>
  </si>
  <si>
    <t>路面硬化长35米，宽27米，厚0.2米</t>
  </si>
  <si>
    <t>改善3500人农村人居生活环境，方便群众生活</t>
  </si>
  <si>
    <t>哑塘村农村人居环境和美村庄项目</t>
  </si>
  <si>
    <t>二十三组，长度约160米，现有宽4米，厚20公分道路硬化</t>
  </si>
  <si>
    <t>哑塘村</t>
  </si>
  <si>
    <t>高桥村农村人居环境和美村庄项目</t>
  </si>
  <si>
    <t>高桥村和尚掌至树凉村交界处公路硬化长500米，宽3.5米，厚0.2米</t>
  </si>
  <si>
    <t>高桥村</t>
  </si>
  <si>
    <t>改善3621人农村人居生活环境，方便群众生活</t>
  </si>
  <si>
    <t>莲塘坪村农村人居环境和美村庄项目</t>
  </si>
  <si>
    <t>组级道路护坎整修建设（20米长，20米高，1米宽）</t>
  </si>
  <si>
    <t>莲塘坪村</t>
  </si>
  <si>
    <t>改善220人农村人居生活环境，方便群众生活</t>
  </si>
  <si>
    <t>1.公路硬化740米，宽3.5米、厚0.2米；2.新建高压输电线路1000米；3.新建用水管道1000米蓄水池一个约300立方米；4.道路扩宽1米、长400米、厚0.2米。</t>
  </si>
  <si>
    <t>方便166名群众安全出行和产业发展</t>
  </si>
  <si>
    <t>火炉溪村红柳湾安置小区、皮罗坳安置小区、双溪口安置小区</t>
  </si>
  <si>
    <t>红柳湾安置小区至皮罗坳安置小区公路塌方长12米、高4米、宽1米</t>
  </si>
  <si>
    <t>定额补助</t>
  </si>
  <si>
    <t>方便188名搬迁群众安全出行和产业发展</t>
  </si>
  <si>
    <t>址坊村油菜冲安置点</t>
  </si>
  <si>
    <t>1、油菜冲路面下沉开裂维修。2、44户440个平方及200个平方硬化</t>
  </si>
  <si>
    <t>址坊村</t>
  </si>
  <si>
    <t>168人</t>
  </si>
  <si>
    <t>解决44户168人安全及产业产生物资存放问题，同时带动安置点搬迁户就业增收</t>
  </si>
  <si>
    <t>油洋村张家冲安置点</t>
  </si>
  <si>
    <t>张家冲安置点挡土墙，护坎加固</t>
  </si>
  <si>
    <t>油洋村</t>
  </si>
  <si>
    <t>解决63户225人安全问题，同时带动安置点搬迁户就业增收</t>
  </si>
  <si>
    <t>统溪河村同心安置点</t>
  </si>
  <si>
    <t>长26米，高2.6米；围栏（镀锌钢栏）80米</t>
  </si>
  <si>
    <t>解决安置点搬迁群众安全隐患问题，同时带动安置点搬迁户就业增收</t>
  </si>
  <si>
    <t>乡荆竹山村平江花瑶安置点</t>
  </si>
  <si>
    <t>1、护坡加固提质。2、进场桥梁加固提质</t>
  </si>
  <si>
    <t>荆竹山村</t>
  </si>
  <si>
    <t>解决39户93人搬迁群众安全隐患问题，同时带动安置点搬迁户就业增收</t>
  </si>
  <si>
    <t>产业路</t>
  </si>
  <si>
    <t>红岩水库山银花产业路建设项目</t>
  </si>
  <si>
    <t>长1500米，宽4.5米，厚度20公分</t>
  </si>
  <si>
    <t>阳兴村硅砂运输公路</t>
  </si>
  <si>
    <t>公路750米，路基宽7.5米，路面6.5米工程及安防工程</t>
  </si>
  <si>
    <t>阳兴村</t>
  </si>
  <si>
    <t>方便群众安全出行和产业发展</t>
  </si>
  <si>
    <t>溆浦县兄弟生态种养专业合作社柑桔基地机耕道建设项目</t>
  </si>
  <si>
    <t>机耕道硬化约700米</t>
  </si>
  <si>
    <t>绿化社区</t>
  </si>
  <si>
    <t>彩花村硅砂运输公路</t>
  </si>
  <si>
    <t>彩花村</t>
  </si>
  <si>
    <t>溆浦道仙岩农业发展有限责任公司中药材基地基础设施项目</t>
  </si>
  <si>
    <t xml:space="preserve">产业路 扩宽维修3000米   </t>
  </si>
  <si>
    <t>中华村红缨子高粱基地基础设施项目</t>
  </si>
  <si>
    <t>硬化机耕道500米</t>
  </si>
  <si>
    <t>方便群众出行和产业发展</t>
  </si>
  <si>
    <t>溆浦梦圆油茶农民专业合作社油茶基础设施项目</t>
  </si>
  <si>
    <t>硬化油茶产业机耕道600米</t>
  </si>
  <si>
    <t>树凉村农村人居环境和美村庄项目</t>
  </si>
  <si>
    <t>1、建设机耕道150米长，填土高度1~1.5米，宽3米；2、建设挡土墙160米长，均高2.5米，均宽0.8米</t>
  </si>
  <si>
    <t>树凉村</t>
  </si>
  <si>
    <t>改善1395人农村人居生活环境，方便群众生活</t>
  </si>
  <si>
    <t>龙潭镇红岭村山银花产业路硬化建设项目</t>
  </si>
  <si>
    <t>4组、5组8组9组14组至15组段长1700米、宽3.5米、厚0.2米</t>
  </si>
  <si>
    <t>龙潭镇红岭村</t>
  </si>
  <si>
    <t>解决5-15组山银花生产运输及村民生产生活出行</t>
  </si>
  <si>
    <t>龙潭镇莲河村修建机耕道</t>
  </si>
  <si>
    <t>新建总长2公里，宽2米的山地机耕道</t>
  </si>
  <si>
    <t>龙潭镇莲河村</t>
  </si>
  <si>
    <t>方便500群众生产</t>
  </si>
  <si>
    <t>桥头水村健源果专业合作社产业路</t>
  </si>
  <si>
    <t>果园产业路硬化800米</t>
  </si>
  <si>
    <t>桥头水村</t>
  </si>
  <si>
    <t>溆浦县先锋村畜牧养殖专业合作社基础设施</t>
  </si>
  <si>
    <t xml:space="preserve"> 产业路硬化210米、宽3.5米，水渠硬化400米</t>
  </si>
  <si>
    <t>溆浦县双燕种养家庭农场朝阳路硬化项目</t>
  </si>
  <si>
    <t>产业路硬化400米</t>
  </si>
  <si>
    <t>黄龙村</t>
  </si>
  <si>
    <t>溆浦果香家庭农场基础设施建设</t>
  </si>
  <si>
    <t>建设机耕道2000米，水渠3000米</t>
  </si>
  <si>
    <t>连山村</t>
  </si>
  <si>
    <t>清江屯村柑桔产业机耕道</t>
  </si>
  <si>
    <t>修建机耕道1000米</t>
  </si>
  <si>
    <t>黄溪湾村村集体产业路硬化</t>
  </si>
  <si>
    <t>产业路硬化，1-2组长200米、宽3.5米、厚0.2米.15组长600米、均宽3.5米、厚0.2米</t>
  </si>
  <si>
    <t>黄溪湾村</t>
  </si>
  <si>
    <t>27万元/村</t>
  </si>
  <si>
    <t>湖南省县农业科学研究所食用菌基地产业路硬化</t>
  </si>
  <si>
    <t>产业路硬化340米、宽3米</t>
  </si>
  <si>
    <t>农科所</t>
  </si>
  <si>
    <t>10万元/村</t>
  </si>
  <si>
    <t>县园艺场</t>
  </si>
  <si>
    <t>县园艺场产业机耕道硬化项目</t>
  </si>
  <si>
    <t>硬化300米机耕道</t>
  </si>
  <si>
    <t>园艺场</t>
  </si>
  <si>
    <t>巴马香猪基地路面硬化建设产业路硬化</t>
  </si>
  <si>
    <t>将军溪桥头至合作社产业基地路面硬化500米，宽3.5米</t>
  </si>
  <si>
    <t>荞子湾村</t>
  </si>
  <si>
    <t>飞水涯家庭农场产业基础设施项目</t>
  </si>
  <si>
    <t>新修产业路1000米，灌溉坝1座</t>
  </si>
  <si>
    <t>星光社区产业路硬化项目</t>
  </si>
  <si>
    <t>产业路硬化500米</t>
  </si>
  <si>
    <t>星光社区</t>
  </si>
  <si>
    <t>920</t>
  </si>
  <si>
    <t>3230</t>
  </si>
  <si>
    <t>74</t>
  </si>
  <si>
    <t>186</t>
  </si>
  <si>
    <t>东魁杨梅基地产业路硬化项目</t>
  </si>
  <si>
    <t>硬化产业路400米，宽3.5米</t>
  </si>
  <si>
    <t>阳兴村黄姜种植基地机耕道基础设施项目</t>
  </si>
  <si>
    <t>新修机耕道1500米，宽4米；维修山塘一座。</t>
  </si>
  <si>
    <t>以评审结果为准项目。资金的50%为扶持资金，50%为支持村集体经济发展资金，按5%分红（连续3年）</t>
  </si>
  <si>
    <t>便于黄姜及农业化肥的运输，提高产业基地产能和抗风险能力</t>
  </si>
  <si>
    <t>溆浦县向平种养专业合作社中药材产业配套基础设施</t>
  </si>
  <si>
    <t>新建机耕道长280米，宽4.5米，其中护坎长100米，均高3.5米，均宽1米；机耕道硬化长300米，均宽3.6米</t>
  </si>
  <si>
    <t>油洋乡麻溪村</t>
  </si>
  <si>
    <t>方便中药材管理，增加经济效益，提高企业抗风险能力，带动周边群众发展中药材产业</t>
  </si>
  <si>
    <t>中药材基地机耕道建设项目</t>
  </si>
  <si>
    <t>葛竹坪镇步家垄村</t>
  </si>
  <si>
    <t>带动周边群众发展山银花产业</t>
  </si>
  <si>
    <t>爱家村中药材基地基础设施项目</t>
  </si>
  <si>
    <t>产业路硬化1条1000米。</t>
  </si>
  <si>
    <t>黄茅园镇爱家村</t>
  </si>
  <si>
    <t>带动群众发展中药材产业发展</t>
  </si>
  <si>
    <t>乡门村机耕道建设</t>
  </si>
  <si>
    <t>乡门村39组新修机耕道1.5公里</t>
  </si>
  <si>
    <t>乡门村39组</t>
  </si>
  <si>
    <t>方便耕地70亩、药材基地20亩种植</t>
  </si>
  <si>
    <t>青龙溪村机耕道建设</t>
  </si>
  <si>
    <t>1-5组生产用机耕道建设2.6公里</t>
  </si>
  <si>
    <t>青龙溪村1-5组</t>
  </si>
  <si>
    <t>180</t>
  </si>
  <si>
    <t>600</t>
  </si>
  <si>
    <t>方便600余人耕种耕地300亩、林地1000亩</t>
  </si>
  <si>
    <t>金龙村机耕道建设</t>
  </si>
  <si>
    <t>二组水田机耕道防洪堤水毁修复①2组长50米，均高3米、宽1米；②2组长100米，均高3.5米、宽1米。</t>
  </si>
  <si>
    <t>金龙村二组</t>
  </si>
  <si>
    <t>农村供水保障设施建设</t>
  </si>
  <si>
    <t>雷坡村安全饮水项目</t>
  </si>
  <si>
    <t>11组自来水主水管改造500米长，水管32#</t>
  </si>
  <si>
    <t>保障20余户居民安全饮水</t>
  </si>
  <si>
    <t>红星村饮用水及生产水源工程项目</t>
  </si>
  <si>
    <t>1.蓄水坝长15米 高3米 新建自来水管道300米，2.新开水井2口，直径1.5 米井深15米</t>
  </si>
  <si>
    <t>进一步保障362户1100人生活用水</t>
  </si>
  <si>
    <t>中都村饮水工程</t>
  </si>
  <si>
    <t>1-5组生活用水建设：修建小拦水坝1坐，过滤池1个，共5方左右；更换50#水管4500米</t>
  </si>
  <si>
    <t>中都村1-5组</t>
  </si>
  <si>
    <t>解决600多人生活用水</t>
  </si>
  <si>
    <t>两丫坪社区坪塘冲安置点</t>
  </si>
  <si>
    <t>新建50立方蓄水池一座4万，接4公分5000米长的水管</t>
  </si>
  <si>
    <t>解决24户106人搬迁群众安全饮水问题，同时带动安置点搬迁户就业增收</t>
  </si>
  <si>
    <t>咀坡村周家坳安置点</t>
  </si>
  <si>
    <t>1、新建饮水池1座。2、80米护栏加固提质</t>
  </si>
  <si>
    <t>咀坡村</t>
  </si>
  <si>
    <t>解决18户60人安全出行及安全饮水问题，同时带动安置点搬迁户就业增收</t>
  </si>
  <si>
    <t>其他</t>
  </si>
  <si>
    <t>山背村农村人居环境和美村庄项目</t>
  </si>
  <si>
    <t>1、建设500立方米蓄水池；2、200米长3.5米宽碎石道路建设；3、40*40水渠建设300米</t>
  </si>
  <si>
    <t>改善2196人农村人居生活环境，方便群众生活</t>
  </si>
  <si>
    <t>水塘填土11.5米长*2.5米宽*深1.5米，长13米*宽9米*深2.5米，水塘护坎22米长*0.5米宽*2米深，30米长*0.5米宽*1米深，16米长*0.5米宽*1米深；示范院落入户人行路硬化27处，1280平方米，厚度0.12米。</t>
  </si>
  <si>
    <t>观音阁村安装安全护栏4段共184米，波形护栏。观音阁镇观音阁村垃圾分类设施建设。</t>
  </si>
  <si>
    <t>油洋乡大址坊村河堤修复项目</t>
  </si>
  <si>
    <t>河堤长280米、均高3。</t>
  </si>
  <si>
    <t>油洋乡大址坊村</t>
  </si>
  <si>
    <t>7个村民小组，750人受益</t>
  </si>
  <si>
    <t>13墙44平方米，24墙11平方米，安全防护围墙18平米</t>
  </si>
  <si>
    <t>火炉溪村红柳湾安置小区皮罗坳安置小区</t>
  </si>
  <si>
    <t>红柳湾安置小区化粪池及管道堵塞长40米，高1.5米，宽1米，排水沟疏通长35米，高0.6米，宽1米</t>
  </si>
  <si>
    <t>解决24户112人排污问题，同时带动18户搬迁户就业增收</t>
  </si>
  <si>
    <t>洋坳冲安置点护坡加固</t>
  </si>
  <si>
    <t>洪灾导致洋坳冲安置点对护坎塌方，目前存在安全隐患，需加固的护坎：长30米*高20米*宽1米</t>
  </si>
  <si>
    <t>解决198名搬迁群众安全，同时带动18户搬迁户就业增收</t>
  </si>
  <si>
    <t>龙山村龙中安置点</t>
  </si>
  <si>
    <t>对路面改造和房屋基础加固，消除安全隐患。</t>
  </si>
  <si>
    <t>解决23户98人安全问题，同时带动安置点搬迁户就业增收</t>
  </si>
  <si>
    <t>人居环境整治</t>
  </si>
  <si>
    <t>农村污水治理</t>
  </si>
  <si>
    <t xml:space="preserve">雷坡村污水排放改造                           </t>
  </si>
  <si>
    <t>雷坡村12、14组人口集中区域600米污水排放整改</t>
  </si>
  <si>
    <t>改善人居环境，提升村部周边170名村民幸福感荣誉感自豪感；　</t>
  </si>
  <si>
    <t>屈原社区人居环境整治</t>
  </si>
  <si>
    <t>对鑫泰小区大小4个化粪池,管道预埋、清理改造、对长700米的下水沟清理改造。</t>
  </si>
  <si>
    <t>鑫泰小区</t>
  </si>
  <si>
    <t xml:space="preserve">  优化小区内102户居民的居住环境，解决群众长期忍受异味的困扰问题。</t>
  </si>
  <si>
    <t>天星村农村人居环境和美村庄项目</t>
  </si>
  <si>
    <t>40*40污水沟建设长300米，加铺设盖板</t>
  </si>
  <si>
    <t>天星村</t>
  </si>
  <si>
    <t>改善1785人农村人居生活环境，方便群众生活</t>
  </si>
  <si>
    <t>污水沟铺设盖板600米长，大沟渠清淤</t>
  </si>
  <si>
    <t>建设20*20污水沟200米，建设30*30污水沟80米，60*60污水沟20米</t>
  </si>
  <si>
    <t>湖田坪村农村人居环境和美村庄项目</t>
  </si>
  <si>
    <t>150米沟渠建设并铺设盖板，砌护坎长18米，均高3米，均宽1米；村部旁路面硬化800平，15公分厚</t>
  </si>
  <si>
    <t>湖田坪村</t>
  </si>
  <si>
    <t>改善2648人农村人居生活环境，方便群众生活</t>
  </si>
  <si>
    <t>联合村农村人居环境和美村庄项目</t>
  </si>
  <si>
    <t>1、建设40*40水沟220米长并铺设盖板；2.混凝土挡墙长约16米，高约3.5米，均宽0.8米；3、建设护栏50米；4、路面硬化100平</t>
  </si>
  <si>
    <t>改善2768人农村人居生活环境，方便群众生活</t>
  </si>
  <si>
    <t>罗卜田村农村人居环境和美村庄项目</t>
  </si>
  <si>
    <t>220米长水沟加盖板0.4米*0.4米，新建55米长水沟0.4米深，0.4米宽，55米长路面加宽1米后硬化，公路硬化100米*3.5米*0.2米</t>
  </si>
  <si>
    <t>罗卜田村</t>
  </si>
  <si>
    <t>改善1294人农村人居生活环境，方便群众生活</t>
  </si>
  <si>
    <t>院落黑臭水塘填埋整治，长19米*宽17米水塘填土平整及硬化；院落臭水沟整治155米长*0.6米深*0.5米宽</t>
  </si>
  <si>
    <t>院落排水沟硬化及盖板181.4平方米</t>
  </si>
  <si>
    <t>岩头村农村人居环境和美村庄项目</t>
  </si>
  <si>
    <t>岩头村12组臭水塘整治维修加固，50米长、高12米、底宽1米，顶宽0.5米</t>
  </si>
  <si>
    <t>改善2769人农村人居生活环境，方便群众生活</t>
  </si>
  <si>
    <t>长乐村农村人居环境和美村庄项目</t>
  </si>
  <si>
    <t>修建排水渠道长280米*宽0.3米*高0.3米，420米长*0.6米宽*0.5米深，28米长*1.2米宽*0.5米深</t>
  </si>
  <si>
    <t>长乐村</t>
  </si>
  <si>
    <t>改善4222人农村人居生活环境，方便群众生活</t>
  </si>
  <si>
    <t>罗丰村农村人居环境和美村庄项目</t>
  </si>
  <si>
    <t>1.罗丰村贺奉山至山眼塘污水沟.长300米，50㎝X50㎝三面硬化;2.国道至卫生院桥头，砌安全防护墙，污泥场地平整，长120米，宽1米，1米高，填土方200方;3.罗丰村丰和路口变压器旁场地平整及硬化长40米，宽15米;4.武顺安店经老村部再到市场口，新建污水渠道长140米，30㎝X30㎝;5.杨碧琴屋至永森宾馆污水沟底板硬化整改长90米，60X50;6.集镇人居环境整治网线入地请工人开槽、铺管、回填硬化，长2000米，宽0.2米.</t>
  </si>
  <si>
    <t>乡罗丰村</t>
  </si>
  <si>
    <t>乐园村农村人居环境和美村庄项目</t>
  </si>
  <si>
    <t>乐园村污水管网建设，污水管网建设500米。</t>
  </si>
  <si>
    <t>改善2305人农村人居生活环境，方便群众生活</t>
  </si>
  <si>
    <t>护坡、水渠硬化、污水管改造，护坡建设8立方米，沟渠硬化0.3米*0.3米长120米，污水管改造1处</t>
  </si>
  <si>
    <t>江口社区农村人居环境和美村庄项目</t>
  </si>
  <si>
    <t>排污水沟的修建及治理，长220米，宽60厘米</t>
  </si>
  <si>
    <t>江口社区</t>
  </si>
  <si>
    <t>改善4000人农村人居生活环境，方便群众生活</t>
  </si>
  <si>
    <t>令溪塘村农村人居环境和美村庄项目</t>
  </si>
  <si>
    <t>24组排水沟硬化长500米，规格30x30cm</t>
  </si>
  <si>
    <t>令溪塘村</t>
  </si>
  <si>
    <t>改善2500人农村人居生活环境，方便群众生活</t>
  </si>
  <si>
    <t>威虎山村和平安置点</t>
  </si>
  <si>
    <t>厕所管路切缝540米，天坑排水管切缝30米，300#的排水管子需220米，160#的排水管320米，路面维修长6米，宽3米。</t>
  </si>
  <si>
    <t>解决18户57人排污问题，同时带动18户搬迁户就业增收</t>
  </si>
  <si>
    <t>岩头村岩头安置点排水管网疏通、沉淀池提质及线路安全维护</t>
  </si>
  <si>
    <t>1、污水管网到水池100米，排污到河里120米，沉淀池80平。2、二栋线路维护。国标铜芯25电缆50米，25铜电缆备子8个，单价8=64元50线管14根，50线管直接头15个，弯接头5个</t>
  </si>
  <si>
    <t>解决51户178人排污问题，及安全隐患问题，同时带动51户搬迁户就业增收</t>
  </si>
  <si>
    <t>让家溪村让家溪安置点</t>
  </si>
  <si>
    <t>下水道长50米、深5米、沙井三座提质改造。（40米硬化路面需破除）</t>
  </si>
  <si>
    <t>解决47户190人排污问题，同时带动47户搬迁户就业增收</t>
  </si>
  <si>
    <t>西湖村长思安置点</t>
  </si>
  <si>
    <t>对小区下水管网进行清理疏通，对部分损坏管道进行维修更换，维修更换60米</t>
  </si>
  <si>
    <t>西湖村</t>
  </si>
  <si>
    <t>解决190户767人排污问题，同时带动安置点搬迁户就业增收</t>
  </si>
  <si>
    <t>九家溪村利民安置点</t>
  </si>
  <si>
    <t>利民安置区内的排水管网进行疏通及道路提质硬化维修</t>
  </si>
  <si>
    <t>九家溪村</t>
  </si>
  <si>
    <t>解决24户93人安全出行及污水排放问题，同时带动安置点搬迁户就业增收</t>
  </si>
  <si>
    <t>湾潭村平行山安置点</t>
  </si>
  <si>
    <t>长960米，宽30厘米，厚30厘米排水管网提质改造</t>
  </si>
  <si>
    <t>解决安置点搬迁群众污水排放问题，同时带动安置点搬迁户就业增收</t>
  </si>
  <si>
    <t>白玉村阳光安置点</t>
  </si>
  <si>
    <t>1、110米并埋排污管提质，建污水处理池两个；2、安置点内200米长、3.5米宽硬化路提质改造</t>
  </si>
  <si>
    <t>白玉村</t>
  </si>
  <si>
    <t>解决23户61人安全出行及污水排放问题，同时带动安置点搬迁户就业增收</t>
  </si>
  <si>
    <t>旺坪村旺民安置点</t>
  </si>
  <si>
    <t>1、1450米排污水沟提质改造。2、建污水处理池1个。3、防护栏提质改造</t>
  </si>
  <si>
    <t>旺坪村</t>
  </si>
  <si>
    <t>解决86户318人污水排放安全隐患问题，同时带动安置点搬迁户就业增收</t>
  </si>
  <si>
    <t>沙溪村梁家坪安置点</t>
  </si>
  <si>
    <t>400米的排水管网疏通及更换盖板</t>
  </si>
  <si>
    <t>解决13户51人污水排放问题，同时带动安置点搬迁户就业增收</t>
  </si>
  <si>
    <t>农村垃圾治理</t>
  </si>
  <si>
    <t>建设垃圾分类设施；安全防护栏97米，高1米</t>
  </si>
  <si>
    <t>沟渠加盖水泥盖板167米及清淤，垃圾设施建设。</t>
  </si>
  <si>
    <t>星光社区农村人居环境和美村庄项目</t>
  </si>
  <si>
    <t>星光社区垃圾分类设施建设，垃圾分类亭2个，带轮子大垃圾分类桶80对，勾臂式垃圾箱10个，小垃圾分类桶400对</t>
  </si>
  <si>
    <t>垃圾分类设施，购买可回收垃圾桶700个、不可回收垃圾桶700个、厨余垃圾桶400个；锌钢垃圾框架200个、塑料垃圾框架500个</t>
  </si>
  <si>
    <t>过江坡村农村人居环境和美村庄项目</t>
  </si>
  <si>
    <t>过江坡村垃圾分类设施建设</t>
  </si>
  <si>
    <t>过江坡村</t>
  </si>
  <si>
    <t>改善856人农村人居生活环境，方便群众生活</t>
  </si>
  <si>
    <t>农村人居环境和美村庄项目</t>
  </si>
  <si>
    <t>垃圾分类点24套</t>
  </si>
  <si>
    <t>统溪河镇、北斗溪镇、水东镇</t>
  </si>
  <si>
    <t>改善12000人农村人居生活环境，方便群众生活</t>
  </si>
  <si>
    <t>垃圾桶36升45个，240升190个</t>
  </si>
  <si>
    <t>垃圾分类设施，分类垃圾亭4个，垃圾分类桶150个.</t>
  </si>
  <si>
    <t>四</t>
  </si>
  <si>
    <t>易地搬迁后扶</t>
  </si>
  <si>
    <t>“一站式”社区综合服务设施建设</t>
  </si>
  <si>
    <t>双江口边溪安置点</t>
  </si>
  <si>
    <t>边溪小区安置点停车场地路面硬化25米*11米，道路路基修复与平整38*4米道路硬化</t>
  </si>
  <si>
    <t>方便83名搬迁群众安全出行和产业发展</t>
  </si>
  <si>
    <t>长潭村奋斗安置点</t>
  </si>
  <si>
    <t>建设800平方铝合金结构的大物件存放公共服务用房</t>
  </si>
  <si>
    <t>解决160户566人大物件及产业生产用具存放，同时带动160户搬迁户就业增收</t>
  </si>
  <si>
    <t>黄潭村同福安置点</t>
  </si>
  <si>
    <t>建设480平方产业生产公共服务用房</t>
  </si>
  <si>
    <t>解决58户222人产业生产等物资存放问题，同时带动58户搬迁户就业增收</t>
  </si>
  <si>
    <t>雷坡村茶场安置点</t>
  </si>
  <si>
    <t>1、300平方米产业生产建设（工作队及村委会负责一部分）。2、安置点内600平方米红白喜事场地硬化</t>
  </si>
  <si>
    <t>提升安置点公共服务功能，解决搬迁群众产业产生物资存放</t>
  </si>
  <si>
    <t>高台村烂泥湾安置点</t>
  </si>
  <si>
    <t>1、入点桥梁维修加固。2、点内300平方米场地硬化</t>
  </si>
  <si>
    <t>高台村</t>
  </si>
  <si>
    <t>提升安置点公共服务功能，解决搬迁群众安全出行问题</t>
  </si>
  <si>
    <t>中华村界里坪安置点</t>
  </si>
  <si>
    <t>建设150平方米的红白喜事场地</t>
  </si>
  <si>
    <t>搬迁群众所需，提升安置点公共服务功能</t>
  </si>
  <si>
    <t>金塘村万里安置点</t>
  </si>
  <si>
    <t>180平方米红白喜事场地硬化</t>
  </si>
  <si>
    <t>金塘村</t>
  </si>
  <si>
    <t>坪溪村丽水湾安置点</t>
  </si>
  <si>
    <t>400平米场地硬化及700米排水沟提质改造</t>
  </si>
  <si>
    <t>提升安置点公共服务功能，解决安置点污水排放问题</t>
  </si>
  <si>
    <t>乡门村惠民小区安置点</t>
  </si>
  <si>
    <t>200个平方场地硬化及护坎加固建设</t>
  </si>
  <si>
    <t>乡门村</t>
  </si>
  <si>
    <t>解决搬迁群众安全隐患问题，提示带动搬迁群众就业增收</t>
  </si>
  <si>
    <t>诏诰垴村三斗田安置小区</t>
  </si>
  <si>
    <t>70平方地面硬化及厚度10公分；规格40X40，长30米水渠硬化</t>
  </si>
  <si>
    <t>诏诰垴村</t>
  </si>
  <si>
    <t>解决安置点污水排放问题，提示公共场地环境，带动搬迁群众就业增收</t>
  </si>
  <si>
    <t>绿化社区江坪安置点</t>
  </si>
  <si>
    <t>1、180平方米公共服务用房加扩建。2、300米排污管道提质改造</t>
  </si>
  <si>
    <t>提升安置点公共服务功能，解决安置点污水排放问题，带动搬迁群众就业增收</t>
  </si>
  <si>
    <t>邱家湾村骡子冲安置点</t>
  </si>
  <si>
    <t>150平方米场地硬化及护坡加固</t>
  </si>
  <si>
    <t>邱家湾村</t>
  </si>
  <si>
    <t>提升安置点公共服务功能，解决安置点安全隐患问题，带动搬迁群众就业增收</t>
  </si>
  <si>
    <t>五</t>
  </si>
  <si>
    <t>巩固三保障成果</t>
  </si>
  <si>
    <t>住房</t>
  </si>
  <si>
    <t>农房改造</t>
  </si>
  <si>
    <t>房屋安全隐患整治12处，梁和玉、梁永、梁和铁、宋泽达、金玲、夏再清、梁和永、龙天寿、金华信、夏再清等12处房屋安全隐患整治。</t>
  </si>
  <si>
    <t>教育</t>
  </si>
  <si>
    <t>雨露计划</t>
  </si>
  <si>
    <t>卢峰镇雨露计划职业学历教育补助项目</t>
  </si>
  <si>
    <t>740人职业教育补助</t>
  </si>
  <si>
    <t>卢峰镇镇</t>
  </si>
  <si>
    <t>1500元/人</t>
  </si>
  <si>
    <t>解决740名脱贫（监测）户学生就学</t>
  </si>
  <si>
    <t>大江口镇雨露计划职业学历教育补助项目</t>
  </si>
  <si>
    <t>500人职业教育补助</t>
  </si>
  <si>
    <t>解决500名脱贫（监测）户学生就学</t>
  </si>
  <si>
    <t>思蒙镇雨露计划职业学历教育补助项目</t>
  </si>
  <si>
    <t>380人职业教育补助</t>
  </si>
  <si>
    <t>解决380名脱贫（监测）户学生就学</t>
  </si>
  <si>
    <t>观音阁镇雨露计划职业学历教育补助项目</t>
  </si>
  <si>
    <t>290人职业教育补助</t>
  </si>
  <si>
    <t>解决290名脱贫（监测）户学生就学</t>
  </si>
  <si>
    <t>舒溶溪乡雨露计划职业学历教育补助项目</t>
  </si>
  <si>
    <t>270人职业教育补助</t>
  </si>
  <si>
    <t>解决270名脱贫（监测）户学生就学</t>
  </si>
  <si>
    <t>均坪镇雨露计划职业学历教育补助项目</t>
  </si>
  <si>
    <t>低庄镇雨露计划职业学历教育补助项目</t>
  </si>
  <si>
    <t>450人职业教育补助</t>
  </si>
  <si>
    <t>解决450名脱贫（监测）户学生就学</t>
  </si>
  <si>
    <t>深子湖镇雨露计划职业学历教育补助项目</t>
  </si>
  <si>
    <t>540人职业教育补助</t>
  </si>
  <si>
    <t>解决540名脱贫（监测）户学生就学</t>
  </si>
  <si>
    <t>双井镇雨露计划职业学历教育补助项目</t>
  </si>
  <si>
    <t>460人职业教育补助</t>
  </si>
  <si>
    <t>解决460名脱贫（监测）户学生就学</t>
  </si>
  <si>
    <t>祖师殿镇雨露计划职业学历教育补助项目</t>
  </si>
  <si>
    <t>400人职业教育补助</t>
  </si>
  <si>
    <t>解决400名脱贫（监测）户学生就学</t>
  </si>
  <si>
    <t>桥江镇雨露计划职业学历教育补助项目</t>
  </si>
  <si>
    <t>580人职业教育补助</t>
  </si>
  <si>
    <t>解决580名脱贫（监测）户学生就学</t>
  </si>
  <si>
    <t>三江镇雨露计划职业学历教育补助项目</t>
  </si>
  <si>
    <t>830人职业教育补助</t>
  </si>
  <si>
    <t>解决830名脱贫（监测）户学生就学</t>
  </si>
  <si>
    <t>油洋乡雨露计划职业学历教育补助项目</t>
  </si>
  <si>
    <t>350人职业教育补助</t>
  </si>
  <si>
    <t>解决350名脱贫（监测）户学生就学</t>
  </si>
  <si>
    <t>水东镇雨露计划职业学历教育补助项目</t>
  </si>
  <si>
    <t>470人职业教育补助</t>
  </si>
  <si>
    <t>解决470名脱贫（监测）户学生就学</t>
  </si>
  <si>
    <t>淘金坪乡雨露计划职业学历教育补助项目</t>
  </si>
  <si>
    <t>210人职业教育补助</t>
  </si>
  <si>
    <t>解决210名脱贫（监测）户学生就学</t>
  </si>
  <si>
    <t>统溪河镇雨露计划职业学历教育补助项目</t>
  </si>
  <si>
    <t>小横垅乡雨露计划职业学历教育补助项目</t>
  </si>
  <si>
    <t>310人职业教育补助</t>
  </si>
  <si>
    <t>解决310名脱贫（监测）户学生就学</t>
  </si>
  <si>
    <t>两丫坪镇雨露计划职业学历教育补助项目</t>
  </si>
  <si>
    <t>220人职业教育补助</t>
  </si>
  <si>
    <t>解决220名脱贫（监测）户学生就学</t>
  </si>
  <si>
    <t>北斗溪镇雨露计划职业学历教育补助项目</t>
  </si>
  <si>
    <t>320人职业教育补助</t>
  </si>
  <si>
    <t>解决320名脱贫（监测）户学生就学</t>
  </si>
  <si>
    <t>沿溪乡雨露计划职业学历教育补助项目</t>
  </si>
  <si>
    <t>340人职业教育补助</t>
  </si>
  <si>
    <t>解决340名脱贫（监测）户学生就学</t>
  </si>
  <si>
    <t>中都乡雨露计划职业学历教育补助项目</t>
  </si>
  <si>
    <t>龙潭镇雨露计划职业学历教育补助项目</t>
  </si>
  <si>
    <t>510人职业教育补助</t>
  </si>
  <si>
    <t>解决510名脱贫（监测）户学生就学</t>
  </si>
  <si>
    <t>黄茅园镇雨露计划职业学历教育补助项目</t>
  </si>
  <si>
    <t>260人职业教育补助</t>
  </si>
  <si>
    <t>解决260名脱贫（监测）户学生就学</t>
  </si>
  <si>
    <t>葛竹坪镇雨露计划职业学历教育补助项目</t>
  </si>
  <si>
    <t>330人职业教育补助</t>
  </si>
  <si>
    <t>解决330名脱贫（监测）户学生就学</t>
  </si>
  <si>
    <t>龙庄湾乡雨露计划职业学历教育补助项目</t>
  </si>
  <si>
    <t>300人职业教育补助</t>
  </si>
  <si>
    <t>解决300名脱贫（监测）户学生就学</t>
  </si>
  <si>
    <t>六</t>
  </si>
  <si>
    <t>项目管理费</t>
  </si>
  <si>
    <t>高标项目管理费</t>
  </si>
  <si>
    <t>41万元/项</t>
  </si>
  <si>
    <t>工程监理费</t>
  </si>
  <si>
    <t>53.6万元/项</t>
  </si>
  <si>
    <t>勘测设计费</t>
  </si>
  <si>
    <t>73.05万元/项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</si>
</sst>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64">
    <font>
      <sz val="11"/>
      <color theme="1"/>
      <name val="宋体"/>
      <charset val="134"/>
      <scheme val="minor"/>
    </font>
    <font>
      <sz val="11"/>
      <name val="宋体"/>
      <charset val="134"/>
      <scheme val="minor"/>
    </font>
    <font>
      <sz val="10"/>
      <color theme="1"/>
      <name val="宋体"/>
      <charset val="134"/>
      <scheme val="major"/>
    </font>
    <font>
      <b/>
      <sz val="18"/>
      <name val="方正大标宋简体"/>
      <charset val="134"/>
    </font>
    <font>
      <b/>
      <sz val="10"/>
      <name val="方正大标宋简体"/>
      <charset val="134"/>
    </font>
    <font>
      <b/>
      <sz val="8"/>
      <name val="宋体"/>
      <charset val="134"/>
      <scheme val="minor"/>
    </font>
    <font>
      <b/>
      <sz val="10.5"/>
      <name val="宋体"/>
      <charset val="134"/>
    </font>
    <font>
      <b/>
      <sz val="10"/>
      <name val="宋体"/>
      <charset val="134"/>
    </font>
    <font>
      <b/>
      <sz val="11"/>
      <name val="宋体"/>
      <charset val="134"/>
      <scheme val="minor"/>
    </font>
    <font>
      <b/>
      <sz val="10.5"/>
      <color rgb="FF000000"/>
      <name val="宋体"/>
      <charset val="134"/>
    </font>
    <font>
      <sz val="10.5"/>
      <color rgb="FF000000"/>
      <name val="宋体"/>
      <charset val="134"/>
    </font>
    <font>
      <sz val="10.5"/>
      <name val="宋体"/>
      <charset val="134"/>
    </font>
    <font>
      <sz val="10"/>
      <color theme="1"/>
      <name val="宋体"/>
      <charset val="134"/>
      <scheme val="minor"/>
    </font>
    <font>
      <sz val="9"/>
      <color theme="1"/>
      <name val="宋体"/>
      <charset val="134"/>
      <scheme val="minor"/>
    </font>
    <font>
      <sz val="9"/>
      <color indexed="8"/>
      <name val="宋体"/>
      <charset val="134"/>
    </font>
    <font>
      <sz val="9"/>
      <color rgb="FF000000"/>
      <name val="宋体"/>
      <charset val="134"/>
    </font>
    <font>
      <sz val="9"/>
      <name val="宋体"/>
      <charset val="134"/>
      <scheme val="minor"/>
    </font>
    <font>
      <sz val="9"/>
      <color theme="1"/>
      <name val="宋体"/>
      <charset val="134"/>
    </font>
    <font>
      <sz val="10.5"/>
      <name val="宋体"/>
      <charset val="134"/>
      <scheme val="minor"/>
    </font>
    <font>
      <sz val="10"/>
      <name val="宋体"/>
      <charset val="134"/>
    </font>
    <font>
      <b/>
      <sz val="10"/>
      <name val="宋体"/>
      <charset val="134"/>
      <scheme val="minor"/>
    </font>
    <font>
      <b/>
      <sz val="10.5"/>
      <color rgb="FF000000"/>
      <name val="Arial"/>
      <charset val="134"/>
    </font>
    <font>
      <sz val="10"/>
      <name val="宋体"/>
      <charset val="134"/>
      <scheme val="minor"/>
    </font>
    <font>
      <sz val="10"/>
      <color indexed="8"/>
      <name val="宋体"/>
      <charset val="134"/>
    </font>
    <font>
      <sz val="9"/>
      <name val="宋体"/>
      <charset val="134"/>
      <scheme val="major"/>
    </font>
    <font>
      <sz val="10"/>
      <color rgb="FFFF0000"/>
      <name val="宋体"/>
      <charset val="134"/>
    </font>
    <font>
      <sz val="10"/>
      <color rgb="FF000000"/>
      <name val="宋体"/>
      <charset val="134"/>
    </font>
    <font>
      <sz val="11"/>
      <name val="宋体"/>
      <charset val="134"/>
      <scheme val="major"/>
    </font>
    <font>
      <sz val="9"/>
      <name val="宋体"/>
      <charset val="134"/>
    </font>
    <font>
      <sz val="12"/>
      <color theme="1"/>
      <name val="宋体"/>
      <charset val="134"/>
      <scheme val="minor"/>
    </font>
    <font>
      <sz val="10.5"/>
      <color theme="1"/>
      <name val="宋体"/>
      <charset val="134"/>
      <scheme val="minor"/>
    </font>
    <font>
      <b/>
      <sz val="10"/>
      <color rgb="FF000000"/>
      <name val="宋体"/>
      <charset val="134"/>
    </font>
    <font>
      <sz val="12"/>
      <color theme="1"/>
      <name val="宋体"/>
      <charset val="134"/>
    </font>
    <font>
      <b/>
      <sz val="12"/>
      <color theme="1"/>
      <name val="宋体"/>
      <charset val="134"/>
    </font>
    <font>
      <b/>
      <sz val="18"/>
      <color rgb="FF000000"/>
      <name val="宋体"/>
      <charset val="134"/>
    </font>
    <font>
      <sz val="8"/>
      <color rgb="FF000000"/>
      <name val="宋体"/>
      <charset val="134"/>
    </font>
    <font>
      <sz val="8"/>
      <color rgb="FF000000"/>
      <name val="仿宋"/>
      <charset val="134"/>
    </font>
    <font>
      <sz val="8"/>
      <color rgb="FF000000"/>
      <name val="Arial"/>
      <charset val="134"/>
    </font>
    <font>
      <b/>
      <sz val="10"/>
      <color rgb="FF000000"/>
      <name val="仿宋"/>
      <charset val="134"/>
    </font>
    <font>
      <sz val="10.5"/>
      <color rgb="FF000000"/>
      <name val="Arial"/>
      <charset val="134"/>
    </font>
    <font>
      <sz val="10"/>
      <color rgb="FF000000"/>
      <name val="Times New Roman"/>
      <charset val="134"/>
    </font>
    <font>
      <sz val="12"/>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微软雅黑"/>
      <charset val="134"/>
    </font>
    <font>
      <sz val="10"/>
      <color rgb="FF000000"/>
      <name val="仿宋"/>
      <charset val="134"/>
    </font>
    <font>
      <sz val="1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10"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1" applyNumberFormat="0" applyFill="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49" fillId="0" borderId="0" applyNumberFormat="0" applyFill="0" applyBorder="0" applyAlignment="0" applyProtection="0">
      <alignment vertical="center"/>
    </xf>
    <xf numFmtId="0" fontId="50" fillId="4" borderId="13" applyNumberFormat="0" applyAlignment="0" applyProtection="0">
      <alignment vertical="center"/>
    </xf>
    <xf numFmtId="0" fontId="51" fillId="5" borderId="14" applyNumberFormat="0" applyAlignment="0" applyProtection="0">
      <alignment vertical="center"/>
    </xf>
    <xf numFmtId="0" fontId="52" fillId="5" borderId="13" applyNumberFormat="0" applyAlignment="0" applyProtection="0">
      <alignment vertical="center"/>
    </xf>
    <xf numFmtId="0" fontId="53" fillId="6" borderId="15" applyNumberFormat="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0" fillId="0" borderId="0">
      <alignment vertical="center"/>
    </xf>
    <xf numFmtId="0" fontId="0" fillId="0" borderId="0">
      <alignment vertical="center"/>
    </xf>
  </cellStyleXfs>
  <cellXfs count="15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2" borderId="0" xfId="0" applyFont="1" applyFill="1" applyAlignment="1">
      <alignment vertical="center"/>
    </xf>
    <xf numFmtId="0" fontId="0" fillId="0" borderId="0" xfId="0"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shrinkToFit="1"/>
    </xf>
    <xf numFmtId="0" fontId="15" fillId="0" borderId="1" xfId="0" applyNumberFormat="1" applyFont="1" applyFill="1" applyBorder="1" applyAlignment="1" applyProtection="1">
      <alignment horizontal="center" vertical="center" wrapText="1" shrinkToFit="1"/>
    </xf>
    <xf numFmtId="176" fontId="16" fillId="0" borderId="1" xfId="49" applyNumberFormat="1" applyFont="1" applyFill="1" applyBorder="1" applyAlignment="1">
      <alignment horizontal="center" vertical="center" wrapText="1"/>
    </xf>
    <xf numFmtId="177" fontId="16" fillId="0" borderId="1" xfId="49"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8" fontId="12" fillId="0" borderId="1" xfId="49" applyNumberFormat="1" applyFont="1" applyFill="1" applyBorder="1" applyAlignment="1">
      <alignment horizontal="center" vertical="center" wrapText="1"/>
    </xf>
    <xf numFmtId="178" fontId="12" fillId="0" borderId="1" xfId="5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7" fontId="22" fillId="0" borderId="1" xfId="49" applyNumberFormat="1" applyFont="1" applyFill="1" applyBorder="1" applyAlignment="1">
      <alignment horizontal="center" vertical="center" wrapText="1"/>
    </xf>
    <xf numFmtId="176" fontId="16"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22" fillId="0" borderId="0" xfId="0" applyFont="1" applyFill="1" applyBorder="1" applyAlignment="1">
      <alignment vertical="center"/>
    </xf>
    <xf numFmtId="0" fontId="24" fillId="0" borderId="1" xfId="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57" fontId="26" fillId="0" borderId="0" xfId="0" applyNumberFormat="1" applyFont="1" applyFill="1" applyBorder="1" applyAlignment="1">
      <alignment horizontal="center" vertical="center" wrapText="1"/>
    </xf>
    <xf numFmtId="0" fontId="22" fillId="0" borderId="0" xfId="0" applyFont="1" applyFill="1" applyAlignment="1">
      <alignment vertical="center"/>
    </xf>
    <xf numFmtId="0" fontId="12" fillId="0" borderId="0" xfId="0" applyFont="1" applyFill="1" applyAlignment="1">
      <alignment vertical="center"/>
    </xf>
    <xf numFmtId="0" fontId="1"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2" fillId="0" borderId="1" xfId="0" applyFont="1" applyFill="1" applyBorder="1" applyAlignment="1">
      <alignment vertical="center"/>
    </xf>
    <xf numFmtId="0" fontId="27" fillId="0" borderId="1" xfId="0" applyFont="1" applyFill="1" applyBorder="1" applyAlignment="1">
      <alignment horizontal="center" vertical="center" wrapText="1"/>
    </xf>
    <xf numFmtId="0" fontId="1" fillId="2" borderId="0" xfId="0" applyFont="1" applyFill="1" applyBorder="1" applyAlignment="1">
      <alignment vertical="center"/>
    </xf>
    <xf numFmtId="0" fontId="28" fillId="0" borderId="1" xfId="0" applyNumberFormat="1" applyFont="1" applyFill="1" applyBorder="1" applyAlignment="1" applyProtection="1">
      <alignment horizontal="center" vertical="center" wrapText="1" shrinkToFit="1"/>
    </xf>
    <xf numFmtId="0" fontId="28" fillId="0" borderId="1" xfId="0" applyNumberFormat="1" applyFont="1" applyFill="1" applyBorder="1" applyAlignment="1" applyProtection="1">
      <alignment horizontal="left"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xf>
    <xf numFmtId="178" fontId="19" fillId="0" borderId="8"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6"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78" fontId="0" fillId="0" borderId="1" xfId="0" applyNumberFormat="1" applyFont="1" applyFill="1" applyBorder="1" applyAlignment="1">
      <alignment vertical="center"/>
    </xf>
    <xf numFmtId="176" fontId="16" fillId="0" borderId="5"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0" xfId="0" applyFill="1" applyAlignment="1">
      <alignment horizontal="center" vertical="center"/>
    </xf>
    <xf numFmtId="176" fontId="1"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0" fillId="0" borderId="0" xfId="0" applyFill="1" applyBorder="1" applyAlignment="1">
      <alignment vertical="center"/>
    </xf>
    <xf numFmtId="176" fontId="12" fillId="0" borderId="1" xfId="0" applyNumberFormat="1" applyFont="1" applyFill="1" applyBorder="1" applyAlignment="1">
      <alignment horizontal="center" vertical="center" wrapText="1"/>
    </xf>
    <xf numFmtId="0" fontId="22" fillId="0" borderId="1" xfId="49" applyFont="1" applyFill="1" applyBorder="1" applyAlignment="1">
      <alignment horizontal="center" vertical="center" wrapText="1"/>
    </xf>
    <xf numFmtId="176" fontId="22" fillId="0" borderId="1" xfId="5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3"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34" fillId="0" borderId="0" xfId="0" applyFont="1" applyAlignment="1">
      <alignment horizontal="center" vertical="center"/>
    </xf>
    <xf numFmtId="0" fontId="10" fillId="0" borderId="0" xfId="0" applyFont="1" applyAlignment="1">
      <alignment horizontal="center" vertical="center" wrapText="1"/>
    </xf>
    <xf numFmtId="0" fontId="35"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7" xfId="0" applyFont="1" applyBorder="1" applyAlignment="1">
      <alignment horizontal="center" vertical="center" wrapText="1"/>
    </xf>
    <xf numFmtId="0" fontId="9" fillId="0" borderId="7"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7" xfId="0" applyFont="1" applyBorder="1" applyAlignment="1">
      <alignment horizontal="center" vertical="center" wrapText="1"/>
    </xf>
    <xf numFmtId="0" fontId="40"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35" fillId="0" borderId="1" xfId="0" applyFont="1" applyFill="1" applyBorder="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workbookViewId="0">
      <selection activeCell="O10" sqref="O10"/>
    </sheetView>
  </sheetViews>
  <sheetFormatPr defaultColWidth="13.8916666666667" defaultRowHeight="22" customHeight="1"/>
  <cols>
    <col min="1" max="1" width="6.66666666666667" style="132" customWidth="1"/>
    <col min="2" max="2" width="18.775" style="132" customWidth="1"/>
    <col min="3" max="3" width="9.44166666666667" style="132" customWidth="1"/>
    <col min="4" max="4" width="8.89166666666667" style="135" customWidth="1"/>
    <col min="5" max="5" width="9.225" style="132" customWidth="1"/>
    <col min="6" max="6" width="10.225" style="132" customWidth="1"/>
    <col min="7" max="7" width="8.66666666666667" style="132" customWidth="1"/>
    <col min="8" max="8" width="9.89166666666667" style="132" customWidth="1"/>
    <col min="9" max="9" width="9" style="132" customWidth="1"/>
    <col min="10" max="10" width="9.44166666666667" style="132" customWidth="1"/>
    <col min="11" max="11" width="11.3333333333333" style="132" customWidth="1"/>
    <col min="12" max="12" width="11.8916666666667" style="132" customWidth="1"/>
    <col min="13" max="13" width="8.66666666666667" style="132" customWidth="1"/>
    <col min="14" max="16378" width="13.8916666666667" style="132" customWidth="1"/>
    <col min="16379" max="16384" width="13.8916666666667" style="136" customWidth="1"/>
  </cols>
  <sheetData>
    <row r="1" s="132" customFormat="1" customHeight="1" spans="1:13">
      <c r="A1" s="137" t="s">
        <v>0</v>
      </c>
      <c r="B1" s="137"/>
      <c r="C1" s="137"/>
      <c r="D1" s="137"/>
      <c r="E1" s="137"/>
      <c r="F1" s="137"/>
      <c r="G1" s="137"/>
      <c r="H1" s="137"/>
      <c r="I1" s="137"/>
      <c r="J1" s="137"/>
      <c r="K1" s="137"/>
      <c r="L1" s="137"/>
      <c r="M1" s="137"/>
    </row>
    <row r="2" s="133" customFormat="1" customHeight="1" spans="1:13">
      <c r="A2" s="138" t="s">
        <v>1</v>
      </c>
      <c r="B2" s="138"/>
      <c r="C2" s="138"/>
      <c r="D2" s="138"/>
      <c r="E2" s="138"/>
      <c r="F2" s="138"/>
      <c r="G2" s="138"/>
      <c r="H2" s="138"/>
      <c r="I2" s="138"/>
      <c r="J2" s="138"/>
      <c r="K2" s="138"/>
      <c r="L2" s="138"/>
      <c r="M2" s="138"/>
    </row>
    <row r="3" s="133" customFormat="1" customHeight="1" spans="1:13">
      <c r="A3" s="139" t="s">
        <v>2</v>
      </c>
      <c r="B3" s="140" t="s">
        <v>3</v>
      </c>
      <c r="C3" s="139" t="s">
        <v>4</v>
      </c>
      <c r="D3" s="139" t="s">
        <v>5</v>
      </c>
      <c r="E3" s="141"/>
      <c r="F3" s="141"/>
      <c r="G3" s="139" t="s">
        <v>6</v>
      </c>
      <c r="H3" s="141"/>
      <c r="I3" s="141"/>
      <c r="J3" s="141"/>
      <c r="K3" s="141"/>
      <c r="L3" s="141"/>
      <c r="M3" s="139" t="s">
        <v>7</v>
      </c>
    </row>
    <row r="4" s="132" customFormat="1" customHeight="1" spans="1:13">
      <c r="A4" s="139"/>
      <c r="B4" s="140"/>
      <c r="C4" s="139"/>
      <c r="D4" s="139" t="s">
        <v>8</v>
      </c>
      <c r="E4" s="139" t="s">
        <v>9</v>
      </c>
      <c r="F4" s="139" t="s">
        <v>10</v>
      </c>
      <c r="G4" s="139" t="s">
        <v>11</v>
      </c>
      <c r="H4" s="140" t="s">
        <v>12</v>
      </c>
      <c r="I4" s="139" t="s">
        <v>13</v>
      </c>
      <c r="J4" s="139" t="s">
        <v>14</v>
      </c>
      <c r="K4" s="139" t="s">
        <v>15</v>
      </c>
      <c r="L4" s="139" t="s">
        <v>16</v>
      </c>
      <c r="M4" s="141"/>
    </row>
    <row r="5" s="134" customFormat="1" customHeight="1" spans="1:13">
      <c r="A5" s="142"/>
      <c r="B5" s="143" t="s">
        <v>17</v>
      </c>
      <c r="C5" s="43">
        <v>519</v>
      </c>
      <c r="D5" s="42">
        <f>D6+D12+D18+D22+D23+D31</f>
        <v>18777.39</v>
      </c>
      <c r="E5" s="42">
        <f>E6+E12+E18+E22+E23+E31</f>
        <v>18681.19</v>
      </c>
      <c r="F5" s="43">
        <f>F6+F12+F18+F23+F22+F31</f>
        <v>96.2</v>
      </c>
      <c r="G5" s="43">
        <v>412</v>
      </c>
      <c r="H5" s="43">
        <f>124582+2122</f>
        <v>126704</v>
      </c>
      <c r="I5" s="43">
        <f>I6+I12+I18+I22+I23+9899</f>
        <v>359236</v>
      </c>
      <c r="J5" s="43">
        <v>138</v>
      </c>
      <c r="K5" s="43">
        <f>56049-557+K11</f>
        <v>61707</v>
      </c>
      <c r="L5" s="43">
        <f>74249+16925</f>
        <v>91174</v>
      </c>
      <c r="M5" s="43"/>
    </row>
    <row r="6" s="134" customFormat="1" customHeight="1" spans="1:13">
      <c r="A6" s="43"/>
      <c r="B6" s="143" t="s">
        <v>18</v>
      </c>
      <c r="C6" s="143">
        <v>234</v>
      </c>
      <c r="D6" s="42">
        <v>10663.23</v>
      </c>
      <c r="E6" s="143">
        <v>10567.03</v>
      </c>
      <c r="F6" s="143">
        <v>96.2</v>
      </c>
      <c r="G6" s="42">
        <v>412</v>
      </c>
      <c r="H6" s="42">
        <f>19440+2122</f>
        <v>21562</v>
      </c>
      <c r="I6" s="42">
        <v>66540</v>
      </c>
      <c r="J6" s="42">
        <v>138</v>
      </c>
      <c r="K6" s="42">
        <v>4515</v>
      </c>
      <c r="L6" s="42">
        <f>15150+16925</f>
        <v>32075</v>
      </c>
      <c r="M6" s="43"/>
    </row>
    <row r="7" s="133" customFormat="1" customHeight="1" spans="1:13">
      <c r="A7" s="144"/>
      <c r="B7" s="145" t="s">
        <v>19</v>
      </c>
      <c r="C7" s="145">
        <v>58</v>
      </c>
      <c r="D7" s="42">
        <v>1812</v>
      </c>
      <c r="E7" s="44">
        <v>1766</v>
      </c>
      <c r="F7" s="145">
        <v>46</v>
      </c>
      <c r="G7" s="42">
        <v>131</v>
      </c>
      <c r="H7" s="45">
        <v>6320</v>
      </c>
      <c r="I7" s="46">
        <v>21547</v>
      </c>
      <c r="J7" s="42">
        <v>39</v>
      </c>
      <c r="K7" s="45">
        <v>1325</v>
      </c>
      <c r="L7" s="45">
        <v>4014</v>
      </c>
      <c r="M7" s="145"/>
    </row>
    <row r="8" s="133" customFormat="1" customHeight="1" spans="1:13">
      <c r="A8" s="144"/>
      <c r="B8" s="145" t="s">
        <v>20</v>
      </c>
      <c r="C8" s="145">
        <v>50</v>
      </c>
      <c r="D8" s="145">
        <v>2089.88</v>
      </c>
      <c r="E8" s="145">
        <v>2039.68</v>
      </c>
      <c r="F8" s="145">
        <v>50.2</v>
      </c>
      <c r="G8" s="24">
        <v>112</v>
      </c>
      <c r="H8" s="24">
        <v>5562</v>
      </c>
      <c r="I8" s="24">
        <v>13697</v>
      </c>
      <c r="J8" s="24">
        <v>32</v>
      </c>
      <c r="K8" s="24">
        <v>1157</v>
      </c>
      <c r="L8" s="24">
        <v>2364</v>
      </c>
      <c r="M8" s="145"/>
    </row>
    <row r="9" s="133" customFormat="1" customHeight="1" spans="1:13">
      <c r="A9" s="144"/>
      <c r="B9" s="145" t="s">
        <v>21</v>
      </c>
      <c r="C9" s="145">
        <v>101</v>
      </c>
      <c r="D9" s="145">
        <v>5411.35</v>
      </c>
      <c r="E9" s="145">
        <v>5412.35</v>
      </c>
      <c r="F9" s="145">
        <v>0</v>
      </c>
      <c r="G9" s="24">
        <v>133</v>
      </c>
      <c r="H9" s="24">
        <v>3475</v>
      </c>
      <c r="I9" s="24">
        <v>21168</v>
      </c>
      <c r="J9" s="24">
        <v>43</v>
      </c>
      <c r="K9" s="24">
        <v>1476</v>
      </c>
      <c r="L9" s="24">
        <v>5697</v>
      </c>
      <c r="M9" s="145"/>
    </row>
    <row r="10" s="133" customFormat="1" customHeight="1" spans="1:13">
      <c r="A10" s="144"/>
      <c r="B10" s="145" t="s">
        <v>22</v>
      </c>
      <c r="C10" s="144"/>
      <c r="D10" s="144"/>
      <c r="E10" s="144"/>
      <c r="F10" s="144"/>
      <c r="G10" s="144"/>
      <c r="H10" s="144"/>
      <c r="I10" s="144"/>
      <c r="J10" s="144"/>
      <c r="K10" s="144"/>
      <c r="L10" s="144"/>
      <c r="M10" s="144"/>
    </row>
    <row r="11" s="133" customFormat="1" customHeight="1" spans="1:13">
      <c r="A11" s="144"/>
      <c r="B11" s="145" t="s">
        <v>23</v>
      </c>
      <c r="C11" s="144">
        <v>25</v>
      </c>
      <c r="D11" s="144">
        <v>1350</v>
      </c>
      <c r="E11" s="144">
        <v>1350</v>
      </c>
      <c r="F11" s="144">
        <v>0</v>
      </c>
      <c r="G11" s="38">
        <v>382</v>
      </c>
      <c r="H11" s="38">
        <v>6215</v>
      </c>
      <c r="I11" s="38">
        <v>20000</v>
      </c>
      <c r="J11" s="38">
        <v>138</v>
      </c>
      <c r="K11" s="38">
        <v>6215</v>
      </c>
      <c r="L11" s="38">
        <v>20000</v>
      </c>
      <c r="M11" s="144"/>
    </row>
    <row r="12" s="134" customFormat="1" customHeight="1" spans="1:13">
      <c r="A12" s="43"/>
      <c r="B12" s="143" t="s">
        <v>24</v>
      </c>
      <c r="C12" s="43">
        <f t="shared" ref="C12:I12" si="0">C13+C15+C17</f>
        <v>52</v>
      </c>
      <c r="D12" s="43">
        <f t="shared" si="0"/>
        <v>2516.51</v>
      </c>
      <c r="E12" s="43">
        <f t="shared" si="0"/>
        <v>2516.51</v>
      </c>
      <c r="F12" s="43">
        <f t="shared" si="0"/>
        <v>0</v>
      </c>
      <c r="G12" s="43">
        <v>412</v>
      </c>
      <c r="H12" s="43">
        <f t="shared" si="0"/>
        <v>31523</v>
      </c>
      <c r="I12" s="43">
        <f t="shared" si="0"/>
        <v>34207</v>
      </c>
      <c r="J12" s="43">
        <v>138</v>
      </c>
      <c r="K12" s="43">
        <f>K13+K15+K17</f>
        <v>34098</v>
      </c>
      <c r="L12" s="43">
        <f>L13+L15+L17</f>
        <v>34098</v>
      </c>
      <c r="M12" s="43"/>
    </row>
    <row r="13" s="133" customFormat="1" customHeight="1" spans="1:13">
      <c r="A13" s="144"/>
      <c r="B13" s="145" t="s">
        <v>25</v>
      </c>
      <c r="C13" s="144">
        <v>26</v>
      </c>
      <c r="D13" s="144">
        <v>1316.51</v>
      </c>
      <c r="E13" s="144">
        <v>1316.51</v>
      </c>
      <c r="F13" s="144"/>
      <c r="G13" s="144">
        <v>148</v>
      </c>
      <c r="H13" s="144">
        <v>30214</v>
      </c>
      <c r="I13" s="144">
        <v>32998</v>
      </c>
      <c r="J13" s="144">
        <v>138</v>
      </c>
      <c r="K13" s="144">
        <v>32998</v>
      </c>
      <c r="L13" s="144">
        <v>32998</v>
      </c>
      <c r="M13" s="144"/>
    </row>
    <row r="14" s="133" customFormat="1" customHeight="1" spans="1:13">
      <c r="A14" s="144"/>
      <c r="B14" s="145" t="s">
        <v>26</v>
      </c>
      <c r="C14" s="144"/>
      <c r="D14" s="144"/>
      <c r="E14" s="144"/>
      <c r="F14" s="144"/>
      <c r="G14" s="144"/>
      <c r="H14" s="144"/>
      <c r="I14" s="144"/>
      <c r="J14" s="144"/>
      <c r="K14" s="144"/>
      <c r="L14" s="144"/>
      <c r="M14" s="144"/>
    </row>
    <row r="15" s="132" customFormat="1" customHeight="1" spans="1:13">
      <c r="A15" s="144"/>
      <c r="B15" s="145" t="s">
        <v>27</v>
      </c>
      <c r="C15" s="144">
        <v>1</v>
      </c>
      <c r="D15" s="144">
        <v>100</v>
      </c>
      <c r="E15" s="144">
        <v>100</v>
      </c>
      <c r="F15" s="144"/>
      <c r="G15" s="144">
        <v>126</v>
      </c>
      <c r="H15" s="144">
        <v>209</v>
      </c>
      <c r="I15" s="144">
        <v>209</v>
      </c>
      <c r="J15" s="144"/>
      <c r="K15" s="144"/>
      <c r="L15" s="144"/>
      <c r="M15" s="144"/>
    </row>
    <row r="16" s="132" customFormat="1" customHeight="1" spans="1:13">
      <c r="A16" s="144"/>
      <c r="B16" s="145" t="s">
        <v>28</v>
      </c>
      <c r="C16" s="144"/>
      <c r="D16" s="144"/>
      <c r="E16" s="144"/>
      <c r="F16" s="144"/>
      <c r="G16" s="144"/>
      <c r="H16" s="144"/>
      <c r="I16" s="144"/>
      <c r="J16" s="144"/>
      <c r="K16" s="144"/>
      <c r="L16" s="144"/>
      <c r="M16" s="144"/>
    </row>
    <row r="17" s="133" customFormat="1" customHeight="1" spans="1:13">
      <c r="A17" s="144"/>
      <c r="B17" s="145" t="s">
        <v>29</v>
      </c>
      <c r="C17" s="144">
        <v>25</v>
      </c>
      <c r="D17" s="144">
        <v>1100</v>
      </c>
      <c r="E17" s="144">
        <v>1100</v>
      </c>
      <c r="F17" s="144"/>
      <c r="G17" s="144">
        <v>138</v>
      </c>
      <c r="H17" s="144">
        <v>1100</v>
      </c>
      <c r="I17" s="144">
        <v>1000</v>
      </c>
      <c r="J17" s="144">
        <v>138</v>
      </c>
      <c r="K17" s="144">
        <v>1100</v>
      </c>
      <c r="L17" s="144">
        <v>1100</v>
      </c>
      <c r="M17" s="144"/>
    </row>
    <row r="18" s="134" customFormat="1" customHeight="1" spans="1:13">
      <c r="A18" s="43"/>
      <c r="B18" s="143" t="s">
        <v>30</v>
      </c>
      <c r="C18" s="43">
        <f t="shared" ref="C18:I18" si="1">C19+C20</f>
        <v>192</v>
      </c>
      <c r="D18" s="43">
        <f t="shared" si="1"/>
        <v>3805.85</v>
      </c>
      <c r="E18" s="43">
        <f t="shared" si="1"/>
        <v>3805.85</v>
      </c>
      <c r="F18" s="43">
        <f t="shared" si="1"/>
        <v>0</v>
      </c>
      <c r="G18" s="43">
        <v>412</v>
      </c>
      <c r="H18" s="43">
        <f t="shared" si="1"/>
        <v>63608</v>
      </c>
      <c r="I18" s="43">
        <f t="shared" si="1"/>
        <v>239942</v>
      </c>
      <c r="J18" s="43">
        <v>138</v>
      </c>
      <c r="K18" s="43">
        <f>K19+K20</f>
        <v>10253</v>
      </c>
      <c r="L18" s="43">
        <f>L19+L20</f>
        <v>16529</v>
      </c>
      <c r="M18" s="43"/>
    </row>
    <row r="19" s="133" customFormat="1" customHeight="1" spans="1:13">
      <c r="A19" s="144"/>
      <c r="B19" s="145" t="s">
        <v>31</v>
      </c>
      <c r="C19" s="144">
        <v>158</v>
      </c>
      <c r="D19" s="144">
        <v>3567.9</v>
      </c>
      <c r="E19" s="144">
        <v>3567.9</v>
      </c>
      <c r="F19" s="144"/>
      <c r="G19" s="144">
        <v>375</v>
      </c>
      <c r="H19" s="144">
        <v>51209</v>
      </c>
      <c r="I19" s="144">
        <v>185349</v>
      </c>
      <c r="J19" s="144">
        <v>124</v>
      </c>
      <c r="K19" s="144">
        <v>8605</v>
      </c>
      <c r="L19" s="144">
        <v>10831</v>
      </c>
      <c r="M19" s="144"/>
    </row>
    <row r="20" s="132" customFormat="1" customHeight="1" spans="1:13">
      <c r="A20" s="144"/>
      <c r="B20" s="145" t="s">
        <v>32</v>
      </c>
      <c r="C20" s="146">
        <v>34</v>
      </c>
      <c r="D20" s="144">
        <v>237.95</v>
      </c>
      <c r="E20" s="144">
        <v>237.95</v>
      </c>
      <c r="F20" s="144"/>
      <c r="G20" s="144">
        <v>37</v>
      </c>
      <c r="H20" s="144">
        <v>12399</v>
      </c>
      <c r="I20" s="144">
        <v>54593</v>
      </c>
      <c r="J20" s="144">
        <v>14</v>
      </c>
      <c r="K20" s="144">
        <v>1648</v>
      </c>
      <c r="L20" s="144">
        <v>5698</v>
      </c>
      <c r="M20" s="144"/>
    </row>
    <row r="21" s="132" customFormat="1" customHeight="1" spans="1:13">
      <c r="A21" s="144"/>
      <c r="B21" s="145" t="s">
        <v>33</v>
      </c>
      <c r="C21" s="144"/>
      <c r="D21" s="144"/>
      <c r="E21" s="144"/>
      <c r="F21" s="144"/>
      <c r="G21" s="144"/>
      <c r="H21" s="144"/>
      <c r="I21" s="144"/>
      <c r="J21" s="144"/>
      <c r="K21" s="144"/>
      <c r="L21" s="144"/>
      <c r="M21" s="144"/>
    </row>
    <row r="22" s="134" customFormat="1" customHeight="1" spans="1:13">
      <c r="A22" s="43"/>
      <c r="B22" s="143" t="s">
        <v>34</v>
      </c>
      <c r="C22" s="43">
        <v>12</v>
      </c>
      <c r="D22" s="43">
        <v>114.15</v>
      </c>
      <c r="E22" s="43">
        <v>114.15</v>
      </c>
      <c r="F22" s="43"/>
      <c r="G22" s="43">
        <v>27</v>
      </c>
      <c r="H22" s="43">
        <v>539</v>
      </c>
      <c r="I22" s="43">
        <v>1923</v>
      </c>
      <c r="J22" s="43">
        <v>19</v>
      </c>
      <c r="K22" s="43">
        <v>505</v>
      </c>
      <c r="L22" s="43">
        <v>1788</v>
      </c>
      <c r="M22" s="43"/>
    </row>
    <row r="23" s="134" customFormat="1" ht="28" customHeight="1" spans="1:13">
      <c r="A23" s="43"/>
      <c r="B23" s="143" t="s">
        <v>35</v>
      </c>
      <c r="C23" s="43">
        <f t="shared" ref="C23:I23" si="2">C24+C25</f>
        <v>26</v>
      </c>
      <c r="D23" s="43">
        <f t="shared" si="2"/>
        <v>1510</v>
      </c>
      <c r="E23" s="43">
        <f t="shared" si="2"/>
        <v>1510</v>
      </c>
      <c r="F23" s="43">
        <f t="shared" si="2"/>
        <v>0</v>
      </c>
      <c r="G23" s="43">
        <v>384</v>
      </c>
      <c r="H23" s="43">
        <f t="shared" si="2"/>
        <v>6688</v>
      </c>
      <c r="I23" s="43">
        <f t="shared" si="2"/>
        <v>6725</v>
      </c>
      <c r="J23" s="43">
        <v>138</v>
      </c>
      <c r="K23" s="43">
        <f>K24+K25</f>
        <v>6678</v>
      </c>
      <c r="L23" s="43">
        <f>L24+L25</f>
        <v>6684</v>
      </c>
      <c r="M23" s="43"/>
    </row>
    <row r="24" s="132" customFormat="1" customHeight="1" spans="1:13">
      <c r="A24" s="144"/>
      <c r="B24" s="145" t="s">
        <v>36</v>
      </c>
      <c r="C24" s="144">
        <v>1</v>
      </c>
      <c r="D24" s="144">
        <v>10</v>
      </c>
      <c r="E24" s="144">
        <v>10</v>
      </c>
      <c r="F24" s="144"/>
      <c r="G24" s="144">
        <v>1</v>
      </c>
      <c r="H24" s="144">
        <v>12</v>
      </c>
      <c r="I24" s="144">
        <v>49</v>
      </c>
      <c r="J24" s="144">
        <v>1</v>
      </c>
      <c r="K24" s="144">
        <v>2</v>
      </c>
      <c r="L24" s="144">
        <v>8</v>
      </c>
      <c r="M24" s="144"/>
    </row>
    <row r="25" s="132" customFormat="1" customHeight="1" spans="1:13">
      <c r="A25" s="144"/>
      <c r="B25" s="145" t="s">
        <v>37</v>
      </c>
      <c r="C25" s="144">
        <v>25</v>
      </c>
      <c r="D25" s="144">
        <v>1500</v>
      </c>
      <c r="E25" s="144">
        <v>1500</v>
      </c>
      <c r="F25" s="144"/>
      <c r="G25" s="144">
        <v>383</v>
      </c>
      <c r="H25" s="144">
        <v>6676</v>
      </c>
      <c r="I25" s="144">
        <v>6676</v>
      </c>
      <c r="J25" s="144">
        <v>137</v>
      </c>
      <c r="K25" s="144">
        <v>6676</v>
      </c>
      <c r="L25" s="144">
        <v>6676</v>
      </c>
      <c r="M25" s="144"/>
    </row>
    <row r="26" s="132" customFormat="1" customHeight="1" spans="1:13">
      <c r="A26" s="144"/>
      <c r="B26" s="145" t="s">
        <v>38</v>
      </c>
      <c r="C26" s="144"/>
      <c r="D26" s="144"/>
      <c r="E26" s="144"/>
      <c r="F26" s="144"/>
      <c r="G26" s="144"/>
      <c r="H26" s="144"/>
      <c r="I26" s="144"/>
      <c r="J26" s="144"/>
      <c r="K26" s="144"/>
      <c r="L26" s="144"/>
      <c r="M26" s="144"/>
    </row>
    <row r="27" s="132" customFormat="1" customHeight="1" spans="1:13">
      <c r="A27" s="144"/>
      <c r="B27" s="145" t="s">
        <v>39</v>
      </c>
      <c r="C27" s="144"/>
      <c r="D27" s="144"/>
      <c r="E27" s="144"/>
      <c r="F27" s="144"/>
      <c r="G27" s="144"/>
      <c r="H27" s="144"/>
      <c r="I27" s="144"/>
      <c r="J27" s="144"/>
      <c r="K27" s="144"/>
      <c r="L27" s="144"/>
      <c r="M27" s="144"/>
    </row>
    <row r="28" s="134" customFormat="1" customHeight="1" spans="1:13">
      <c r="A28" s="43"/>
      <c r="B28" s="143" t="s">
        <v>40</v>
      </c>
      <c r="C28" s="43"/>
      <c r="D28" s="43"/>
      <c r="E28" s="43"/>
      <c r="F28" s="43"/>
      <c r="G28" s="43"/>
      <c r="H28" s="43"/>
      <c r="I28" s="43"/>
      <c r="J28" s="43"/>
      <c r="K28" s="43"/>
      <c r="L28" s="43"/>
      <c r="M28" s="43"/>
    </row>
    <row r="29" s="132" customFormat="1" customHeight="1" spans="1:13">
      <c r="A29" s="144"/>
      <c r="B29" s="145" t="s">
        <v>41</v>
      </c>
      <c r="C29" s="144"/>
      <c r="D29" s="144"/>
      <c r="E29" s="144"/>
      <c r="F29" s="144"/>
      <c r="G29" s="144"/>
      <c r="H29" s="144"/>
      <c r="I29" s="144"/>
      <c r="J29" s="144"/>
      <c r="K29" s="144"/>
      <c r="L29" s="144"/>
      <c r="M29" s="144"/>
    </row>
    <row r="30" s="132" customFormat="1" customHeight="1" spans="1:13">
      <c r="A30" s="144"/>
      <c r="B30" s="145" t="s">
        <v>42</v>
      </c>
      <c r="C30" s="144"/>
      <c r="D30" s="144"/>
      <c r="E30" s="144"/>
      <c r="F30" s="144"/>
      <c r="G30" s="144"/>
      <c r="H30" s="144"/>
      <c r="I30" s="144"/>
      <c r="J30" s="144"/>
      <c r="K30" s="144"/>
      <c r="L30" s="144"/>
      <c r="M30" s="144"/>
    </row>
    <row r="31" s="134" customFormat="1" customHeight="1" spans="1:13">
      <c r="A31" s="43"/>
      <c r="B31" s="143" t="s">
        <v>43</v>
      </c>
      <c r="C31" s="43">
        <v>3</v>
      </c>
      <c r="D31" s="144">
        <v>167.65</v>
      </c>
      <c r="E31" s="144">
        <v>167.65</v>
      </c>
      <c r="F31" s="147"/>
      <c r="G31" s="147"/>
      <c r="H31" s="147"/>
      <c r="I31" s="147"/>
      <c r="J31" s="147"/>
      <c r="K31" s="147"/>
      <c r="L31" s="147"/>
      <c r="M31" s="43"/>
    </row>
    <row r="32" s="134" customFormat="1" customHeight="1" spans="1:13">
      <c r="A32" s="43"/>
      <c r="B32" s="143" t="s">
        <v>44</v>
      </c>
      <c r="C32" s="43"/>
      <c r="D32" s="43"/>
      <c r="E32" s="43"/>
      <c r="F32" s="43"/>
      <c r="G32" s="43"/>
      <c r="H32" s="43"/>
      <c r="I32" s="43"/>
      <c r="J32" s="43"/>
      <c r="K32" s="43"/>
      <c r="L32" s="43"/>
      <c r="M32" s="43"/>
    </row>
    <row r="33" s="132" customFormat="1" customHeight="1" spans="1:13">
      <c r="A33" s="144"/>
      <c r="B33" s="145" t="s">
        <v>45</v>
      </c>
      <c r="C33" s="144"/>
      <c r="D33" s="144"/>
      <c r="E33" s="144"/>
      <c r="F33" s="144"/>
      <c r="G33" s="144"/>
      <c r="H33" s="144"/>
      <c r="I33" s="144"/>
      <c r="J33" s="144"/>
      <c r="K33" s="144"/>
      <c r="L33" s="144"/>
      <c r="M33" s="144"/>
    </row>
    <row r="34" s="132" customFormat="1" customHeight="1" spans="1:13">
      <c r="A34" s="144"/>
      <c r="B34" s="145" t="s">
        <v>46</v>
      </c>
      <c r="C34" s="144"/>
      <c r="D34" s="144"/>
      <c r="E34" s="144"/>
      <c r="F34" s="144"/>
      <c r="G34" s="144"/>
      <c r="H34" s="144"/>
      <c r="I34" s="144"/>
      <c r="J34" s="144"/>
      <c r="K34" s="144"/>
      <c r="L34" s="144"/>
      <c r="M34" s="144"/>
    </row>
    <row r="35" s="132" customFormat="1" customHeight="1" spans="1:13">
      <c r="A35" s="144"/>
      <c r="B35" s="145" t="s">
        <v>47</v>
      </c>
      <c r="C35" s="144"/>
      <c r="D35" s="144"/>
      <c r="E35" s="144"/>
      <c r="F35" s="144"/>
      <c r="G35" s="144"/>
      <c r="H35" s="144"/>
      <c r="I35" s="144"/>
      <c r="J35" s="144"/>
      <c r="K35" s="144"/>
      <c r="L35" s="144"/>
      <c r="M35" s="144"/>
    </row>
    <row r="36" s="132" customFormat="1" customHeight="1" spans="1:13">
      <c r="A36" s="148" t="s">
        <v>48</v>
      </c>
      <c r="B36" s="149"/>
      <c r="C36" s="149"/>
      <c r="D36" s="149"/>
      <c r="E36" s="149"/>
      <c r="F36" s="149"/>
      <c r="G36" s="149"/>
      <c r="H36" s="149"/>
      <c r="I36" s="149"/>
      <c r="J36" s="149"/>
      <c r="K36" s="149"/>
      <c r="L36" s="149"/>
      <c r="M36" s="149"/>
    </row>
    <row r="37" s="132" customFormat="1" customHeight="1" spans="1:13">
      <c r="A37" s="149"/>
      <c r="B37" s="149"/>
      <c r="C37" s="149"/>
      <c r="D37" s="149"/>
      <c r="E37" s="149"/>
      <c r="F37" s="149"/>
      <c r="G37" s="149"/>
      <c r="H37" s="149"/>
      <c r="I37" s="149"/>
      <c r="J37" s="149"/>
      <c r="K37" s="149"/>
      <c r="L37" s="149"/>
      <c r="M37" s="149"/>
    </row>
    <row r="38" s="132" customFormat="1" customHeight="1" spans="1:13">
      <c r="A38" s="148" t="s">
        <v>48</v>
      </c>
      <c r="B38" s="149"/>
      <c r="C38" s="149"/>
      <c r="D38" s="149"/>
      <c r="E38" s="149"/>
      <c r="F38" s="149"/>
      <c r="G38" s="149"/>
      <c r="H38" s="149"/>
      <c r="I38" s="149"/>
      <c r="J38" s="149"/>
      <c r="K38" s="149"/>
      <c r="L38" s="149"/>
      <c r="M38" s="149"/>
    </row>
    <row r="39" s="132" customFormat="1" customHeight="1" spans="1:13">
      <c r="A39" s="148" t="s">
        <v>48</v>
      </c>
      <c r="B39" s="149"/>
      <c r="C39" s="149"/>
      <c r="D39" s="149"/>
      <c r="E39" s="149"/>
      <c r="F39" s="149"/>
      <c r="G39" s="149"/>
      <c r="H39" s="149"/>
      <c r="I39" s="149"/>
      <c r="J39" s="149"/>
      <c r="K39" s="149"/>
      <c r="L39" s="149"/>
      <c r="M39" s="149"/>
    </row>
  </sheetData>
  <mergeCells count="8">
    <mergeCell ref="A1:M1"/>
    <mergeCell ref="A2:M2"/>
    <mergeCell ref="D3:F3"/>
    <mergeCell ref="G3:L3"/>
    <mergeCell ref="A3:A4"/>
    <mergeCell ref="B3:B4"/>
    <mergeCell ref="C3:C4"/>
    <mergeCell ref="M3:M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9"/>
  <sheetViews>
    <sheetView topLeftCell="A523" workbookViewId="0">
      <selection activeCell="J528" sqref="J528"/>
    </sheetView>
  </sheetViews>
  <sheetFormatPr defaultColWidth="9" defaultRowHeight="13.5"/>
  <cols>
    <col min="1" max="4" width="9" style="1"/>
    <col min="5" max="5" width="10" style="1" customWidth="1"/>
    <col min="6" max="6" width="9" style="1"/>
    <col min="7" max="7" width="19.625" style="1" customWidth="1"/>
    <col min="8" max="9" width="9" style="1"/>
    <col min="10" max="10" width="10.75" style="1" customWidth="1"/>
    <col min="11" max="11" width="9.875" style="1"/>
    <col min="12" max="12" width="9.125" style="1" customWidth="1"/>
    <col min="13" max="13" width="6.375" style="1" customWidth="1"/>
    <col min="14" max="14" width="6.75" style="1" customWidth="1"/>
    <col min="15" max="15" width="7" style="1" customWidth="1"/>
    <col min="16" max="16" width="6.75" style="1" customWidth="1"/>
    <col min="17" max="17" width="6.125" style="1" customWidth="1"/>
    <col min="18" max="18" width="8.125" style="1" customWidth="1"/>
    <col min="19" max="19" width="7.375" style="1" customWidth="1"/>
    <col min="20" max="20" width="9.625" style="1" customWidth="1"/>
    <col min="21" max="21" width="8.5" style="1" customWidth="1"/>
    <col min="22" max="22" width="9.375" style="1"/>
    <col min="23" max="35" width="9" style="5"/>
    <col min="36" max="16362" width="9" style="1"/>
    <col min="16363" max="16384" width="9" style="4"/>
  </cols>
  <sheetData>
    <row r="1" s="1" customFormat="1" ht="22.5" customHeight="1" spans="1:16384">
      <c r="A1" s="6" t="s">
        <v>49</v>
      </c>
      <c r="B1" s="6"/>
      <c r="C1" s="6"/>
      <c r="D1" s="7"/>
      <c r="E1" s="6"/>
      <c r="F1" s="6"/>
      <c r="G1" s="6"/>
      <c r="H1" s="6"/>
      <c r="I1" s="6"/>
      <c r="J1" s="6"/>
      <c r="K1" s="6"/>
      <c r="L1" s="6"/>
      <c r="M1" s="6"/>
      <c r="N1" s="6"/>
      <c r="O1" s="6"/>
      <c r="P1" s="6"/>
      <c r="Q1" s="6"/>
      <c r="R1" s="60"/>
      <c r="S1" s="60"/>
      <c r="T1" s="6"/>
      <c r="U1" s="6"/>
      <c r="W1" s="5"/>
      <c r="X1" s="5"/>
      <c r="Y1" s="5"/>
      <c r="Z1" s="5"/>
      <c r="AA1" s="5"/>
      <c r="AB1" s="5"/>
      <c r="AC1" s="5"/>
      <c r="AD1" s="5"/>
      <c r="AE1" s="5"/>
      <c r="AF1" s="5"/>
      <c r="AG1" s="5"/>
      <c r="AH1" s="5"/>
      <c r="AI1" s="5"/>
      <c r="XEI1" s="4"/>
      <c r="XEJ1" s="4"/>
      <c r="XEK1" s="4"/>
      <c r="XEL1" s="4"/>
      <c r="XEM1" s="4"/>
      <c r="XEN1" s="4"/>
      <c r="XEO1" s="4"/>
      <c r="XEP1" s="4"/>
      <c r="XEQ1" s="4"/>
      <c r="XER1" s="4"/>
      <c r="XES1" s="4"/>
      <c r="XET1" s="4"/>
      <c r="XEU1" s="4"/>
      <c r="XEV1" s="4"/>
      <c r="XEW1" s="4"/>
      <c r="XEX1" s="4"/>
      <c r="XEY1" s="4"/>
      <c r="XEZ1" s="4"/>
      <c r="XFA1" s="4"/>
      <c r="XFB1" s="4"/>
      <c r="XFC1" s="4"/>
      <c r="XFD1" s="4"/>
    </row>
    <row r="2" s="1" customFormat="1" ht="22.5" customHeight="1" spans="1:16384">
      <c r="A2" s="8" t="s">
        <v>50</v>
      </c>
      <c r="B2" s="8"/>
      <c r="C2" s="8"/>
      <c r="D2" s="8"/>
      <c r="E2" s="8"/>
      <c r="F2" s="8"/>
      <c r="G2" s="8"/>
      <c r="H2" s="8"/>
      <c r="I2" s="8"/>
      <c r="J2" s="8"/>
      <c r="K2" s="8"/>
      <c r="L2" s="8"/>
      <c r="M2" s="8"/>
      <c r="N2" s="8"/>
      <c r="O2" s="8"/>
      <c r="P2" s="8"/>
      <c r="Q2" s="8"/>
      <c r="R2" s="8"/>
      <c r="S2" s="8"/>
      <c r="T2" s="8"/>
      <c r="U2" s="8"/>
      <c r="W2" s="5"/>
      <c r="X2" s="5"/>
      <c r="Y2" s="5"/>
      <c r="Z2" s="5"/>
      <c r="AA2" s="5"/>
      <c r="AB2" s="5"/>
      <c r="AC2" s="5"/>
      <c r="AD2" s="5"/>
      <c r="AE2" s="5"/>
      <c r="AF2" s="5"/>
      <c r="AG2" s="5"/>
      <c r="AH2" s="5"/>
      <c r="AI2" s="5"/>
      <c r="XEI2" s="4"/>
      <c r="XEJ2" s="4"/>
      <c r="XEK2" s="4"/>
      <c r="XEL2" s="4"/>
      <c r="XEM2" s="4"/>
      <c r="XEN2" s="4"/>
      <c r="XEO2" s="4"/>
      <c r="XEP2" s="4"/>
      <c r="XEQ2" s="4"/>
      <c r="XER2" s="4"/>
      <c r="XES2" s="4"/>
      <c r="XET2" s="4"/>
      <c r="XEU2" s="4"/>
      <c r="XEV2" s="4"/>
      <c r="XEW2" s="4"/>
      <c r="XEX2" s="4"/>
      <c r="XEY2" s="4"/>
      <c r="XEZ2" s="4"/>
      <c r="XFA2" s="4"/>
      <c r="XFB2" s="4"/>
      <c r="XFC2" s="4"/>
      <c r="XFD2" s="4"/>
    </row>
    <row r="3" s="1" customFormat="1" spans="1:16384">
      <c r="A3" s="9" t="s">
        <v>2</v>
      </c>
      <c r="B3" s="10" t="s">
        <v>51</v>
      </c>
      <c r="C3" s="11" t="s">
        <v>52</v>
      </c>
      <c r="D3" s="12"/>
      <c r="E3" s="13"/>
      <c r="F3" s="14" t="s">
        <v>53</v>
      </c>
      <c r="G3" s="14" t="s">
        <v>54</v>
      </c>
      <c r="H3" s="15" t="s">
        <v>55</v>
      </c>
      <c r="I3" s="9" t="s">
        <v>56</v>
      </c>
      <c r="J3" s="9" t="s">
        <v>57</v>
      </c>
      <c r="K3" s="11" t="s">
        <v>5</v>
      </c>
      <c r="L3" s="12"/>
      <c r="M3" s="13"/>
      <c r="N3" s="14" t="s">
        <v>58</v>
      </c>
      <c r="O3" s="41" t="s">
        <v>59</v>
      </c>
      <c r="P3" s="14" t="s">
        <v>60</v>
      </c>
      <c r="Q3" s="61" t="s">
        <v>61</v>
      </c>
      <c r="R3" s="61"/>
      <c r="S3" s="61"/>
      <c r="T3" s="9"/>
      <c r="U3" s="9"/>
      <c r="W3" s="5"/>
      <c r="X3" s="5"/>
      <c r="Y3" s="5"/>
      <c r="Z3" s="5"/>
      <c r="AA3" s="5"/>
      <c r="AB3" s="5"/>
      <c r="AC3" s="5"/>
      <c r="AD3" s="5"/>
      <c r="AE3" s="5"/>
      <c r="AF3" s="5"/>
      <c r="AG3" s="5"/>
      <c r="AH3" s="5"/>
      <c r="AI3" s="5"/>
      <c r="XEI3" s="4"/>
      <c r="XEJ3" s="4"/>
      <c r="XEK3" s="4"/>
      <c r="XEL3" s="4"/>
      <c r="XEM3" s="4"/>
      <c r="XEN3" s="4"/>
      <c r="XEO3" s="4"/>
      <c r="XEP3" s="4"/>
      <c r="XEQ3" s="4"/>
      <c r="XER3" s="4"/>
      <c r="XES3" s="4"/>
      <c r="XET3" s="4"/>
      <c r="XEU3" s="4"/>
      <c r="XEV3" s="4"/>
      <c r="XEW3" s="4"/>
      <c r="XEX3" s="4"/>
      <c r="XEY3" s="4"/>
      <c r="XEZ3" s="4"/>
      <c r="XFA3" s="4"/>
      <c r="XFB3" s="4"/>
      <c r="XFC3" s="4"/>
      <c r="XFD3" s="4"/>
    </row>
    <row r="4" s="1" customFormat="1" ht="21" customHeight="1" spans="1:16384">
      <c r="A4" s="9"/>
      <c r="B4" s="10"/>
      <c r="C4" s="14" t="s">
        <v>3</v>
      </c>
      <c r="D4" s="14" t="s">
        <v>62</v>
      </c>
      <c r="E4" s="14" t="s">
        <v>63</v>
      </c>
      <c r="F4" s="14"/>
      <c r="G4" s="14"/>
      <c r="H4" s="16"/>
      <c r="I4" s="9"/>
      <c r="J4" s="9"/>
      <c r="K4" s="14" t="s">
        <v>64</v>
      </c>
      <c r="L4" s="9" t="s">
        <v>9</v>
      </c>
      <c r="M4" s="14" t="s">
        <v>10</v>
      </c>
      <c r="N4" s="14"/>
      <c r="O4" s="41"/>
      <c r="P4" s="14"/>
      <c r="Q4" s="41" t="s">
        <v>65</v>
      </c>
      <c r="R4" s="41" t="s">
        <v>66</v>
      </c>
      <c r="S4" s="41" t="s">
        <v>67</v>
      </c>
      <c r="T4" s="9" t="s">
        <v>68</v>
      </c>
      <c r="U4" s="14" t="s">
        <v>69</v>
      </c>
      <c r="W4" s="5"/>
      <c r="X4" s="5"/>
      <c r="Y4" s="5"/>
      <c r="Z4" s="5"/>
      <c r="AA4" s="5"/>
      <c r="AB4" s="5"/>
      <c r="AC4" s="5"/>
      <c r="AD4" s="5"/>
      <c r="AE4" s="5"/>
      <c r="AF4" s="5"/>
      <c r="AG4" s="5"/>
      <c r="AH4" s="5"/>
      <c r="AI4" s="5"/>
      <c r="XEI4" s="4"/>
      <c r="XEJ4" s="4"/>
      <c r="XEK4" s="4"/>
      <c r="XEL4" s="4"/>
      <c r="XEM4" s="4"/>
      <c r="XEN4" s="4"/>
      <c r="XEO4" s="4"/>
      <c r="XEP4" s="4"/>
      <c r="XEQ4" s="4"/>
      <c r="XER4" s="4"/>
      <c r="XES4" s="4"/>
      <c r="XET4" s="4"/>
      <c r="XEU4" s="4"/>
      <c r="XEV4" s="4"/>
      <c r="XEW4" s="4"/>
      <c r="XEX4" s="4"/>
      <c r="XEY4" s="4"/>
      <c r="XEZ4" s="4"/>
      <c r="XFA4" s="4"/>
      <c r="XFB4" s="4"/>
      <c r="XFC4" s="4"/>
      <c r="XFD4" s="4"/>
    </row>
    <row r="5" s="1" customFormat="1" ht="36" customHeight="1" spans="1:16384">
      <c r="A5" s="17" t="s">
        <v>70</v>
      </c>
      <c r="B5" s="18"/>
      <c r="C5" s="19"/>
      <c r="D5" s="10"/>
      <c r="E5" s="10"/>
      <c r="F5" s="14"/>
      <c r="G5" s="14"/>
      <c r="H5" s="16"/>
      <c r="I5" s="9"/>
      <c r="J5" s="9"/>
      <c r="K5" s="42">
        <f>K6+K254+K310+K511+K524+K552</f>
        <v>18777.39</v>
      </c>
      <c r="L5" s="42">
        <f>L6+L254+L310+L511+L524+L552</f>
        <v>18681.19</v>
      </c>
      <c r="M5" s="42">
        <f>M6+M254+M310+M511+M526+M552</f>
        <v>96.2</v>
      </c>
      <c r="N5" s="43">
        <v>412</v>
      </c>
      <c r="O5" s="43">
        <v>124582</v>
      </c>
      <c r="P5" s="43">
        <v>349337</v>
      </c>
      <c r="Q5" s="43">
        <v>138</v>
      </c>
      <c r="R5" s="43">
        <v>56049</v>
      </c>
      <c r="S5" s="43">
        <v>74249</v>
      </c>
      <c r="T5" s="9"/>
      <c r="U5" s="14"/>
      <c r="V5" s="1"/>
      <c r="XEI5" s="4"/>
      <c r="XEJ5" s="4"/>
      <c r="XEK5" s="4"/>
      <c r="XEL5" s="4"/>
      <c r="XEM5" s="4"/>
      <c r="XEN5" s="4"/>
      <c r="XEO5" s="4"/>
      <c r="XEP5" s="4"/>
      <c r="XEQ5" s="4"/>
      <c r="XER5" s="4"/>
      <c r="XES5" s="4"/>
      <c r="XET5" s="4"/>
      <c r="XEU5" s="4"/>
      <c r="XEV5" s="4"/>
      <c r="XEW5" s="4"/>
      <c r="XEX5" s="4"/>
      <c r="XEY5" s="4"/>
      <c r="XEZ5" s="4"/>
      <c r="XFA5" s="4"/>
      <c r="XFB5" s="4"/>
      <c r="XFC5" s="4"/>
      <c r="XFD5" s="4"/>
    </row>
    <row r="6" s="1" customFormat="1" ht="36" customHeight="1" spans="1:16384">
      <c r="A6" s="10" t="s">
        <v>71</v>
      </c>
      <c r="B6" s="10"/>
      <c r="C6" s="19" t="s">
        <v>72</v>
      </c>
      <c r="D6" s="10"/>
      <c r="E6" s="10"/>
      <c r="F6" s="14"/>
      <c r="G6" s="14"/>
      <c r="H6" s="16"/>
      <c r="I6" s="9"/>
      <c r="J6" s="9"/>
      <c r="K6" s="42">
        <f>K7+K72+K126+K228</f>
        <v>10663.23</v>
      </c>
      <c r="L6" s="42">
        <f t="shared" ref="L6:Q6" si="0">L7+L72+L126+L228</f>
        <v>10567.03</v>
      </c>
      <c r="M6" s="42">
        <f t="shared" si="0"/>
        <v>96.2</v>
      </c>
      <c r="N6" s="42">
        <v>412</v>
      </c>
      <c r="O6" s="42">
        <v>19440</v>
      </c>
      <c r="P6" s="42">
        <v>66540</v>
      </c>
      <c r="Q6" s="42">
        <f t="shared" si="0"/>
        <v>238</v>
      </c>
      <c r="R6" s="42">
        <v>4515</v>
      </c>
      <c r="S6" s="42">
        <v>15150</v>
      </c>
      <c r="T6" s="9"/>
      <c r="U6" s="14"/>
      <c r="XEI6" s="4"/>
      <c r="XEJ6" s="4"/>
      <c r="XEK6" s="4"/>
      <c r="XEL6" s="4"/>
      <c r="XEM6" s="4"/>
      <c r="XEN6" s="4"/>
      <c r="XEO6" s="4"/>
      <c r="XEP6" s="4"/>
      <c r="XEQ6" s="4"/>
      <c r="XER6" s="4"/>
      <c r="XES6" s="4"/>
      <c r="XET6" s="4"/>
      <c r="XEU6" s="4"/>
      <c r="XEV6" s="4"/>
      <c r="XEW6" s="4"/>
      <c r="XEX6" s="4"/>
      <c r="XEY6" s="4"/>
      <c r="XEZ6" s="4"/>
      <c r="XFA6" s="4"/>
      <c r="XFB6" s="4"/>
      <c r="XFC6" s="4"/>
      <c r="XFD6" s="4"/>
    </row>
    <row r="7" s="1" customFormat="1" ht="36" customHeight="1" spans="1:16384">
      <c r="A7" s="20" t="s">
        <v>73</v>
      </c>
      <c r="B7" s="20"/>
      <c r="C7" s="19" t="s">
        <v>72</v>
      </c>
      <c r="D7" s="10" t="s">
        <v>74</v>
      </c>
      <c r="E7" s="10"/>
      <c r="F7" s="14"/>
      <c r="G7" s="14"/>
      <c r="H7" s="16"/>
      <c r="I7" s="9"/>
      <c r="J7" s="9"/>
      <c r="K7" s="42">
        <v>1812</v>
      </c>
      <c r="L7" s="44">
        <f>L8+L49+L62+L65+L70+L67</f>
        <v>1766</v>
      </c>
      <c r="M7" s="42">
        <f>K7-L7</f>
        <v>46</v>
      </c>
      <c r="N7" s="42">
        <v>131</v>
      </c>
      <c r="O7" s="45">
        <v>6320</v>
      </c>
      <c r="P7" s="46">
        <v>21547</v>
      </c>
      <c r="Q7" s="42">
        <v>22</v>
      </c>
      <c r="R7" s="45">
        <v>1325</v>
      </c>
      <c r="S7" s="45">
        <v>4014</v>
      </c>
      <c r="T7" s="9"/>
      <c r="U7" s="14"/>
      <c r="XEI7" s="4"/>
      <c r="XEJ7" s="4"/>
      <c r="XEK7" s="4"/>
      <c r="XEL7" s="4"/>
      <c r="XEM7" s="4"/>
      <c r="XEN7" s="4"/>
      <c r="XEO7" s="4"/>
      <c r="XEP7" s="4"/>
      <c r="XEQ7" s="4"/>
      <c r="XER7" s="4"/>
      <c r="XES7" s="4"/>
      <c r="XET7" s="4"/>
      <c r="XEU7" s="4"/>
      <c r="XEV7" s="4"/>
      <c r="XEW7" s="4"/>
      <c r="XEX7" s="4"/>
      <c r="XEY7" s="4"/>
      <c r="XEZ7" s="4"/>
      <c r="XFA7" s="4"/>
      <c r="XFB7" s="4"/>
      <c r="XFC7" s="4"/>
      <c r="XFD7" s="4"/>
    </row>
    <row r="8" s="1" customFormat="1" ht="36" customHeight="1" spans="1:16384">
      <c r="A8" s="10">
        <v>1</v>
      </c>
      <c r="B8" s="10"/>
      <c r="C8" s="19" t="s">
        <v>72</v>
      </c>
      <c r="D8" s="10" t="s">
        <v>74</v>
      </c>
      <c r="E8" s="21" t="s">
        <v>75</v>
      </c>
      <c r="F8" s="14"/>
      <c r="G8" s="14"/>
      <c r="H8" s="16"/>
      <c r="I8" s="9"/>
      <c r="J8" s="9"/>
      <c r="K8" s="44">
        <f>SUM(K9:K48)</f>
        <v>1336</v>
      </c>
      <c r="L8" s="44">
        <f>SUM(L9:L48)</f>
        <v>1290</v>
      </c>
      <c r="M8" s="44">
        <f>SUM(M9:M48)</f>
        <v>46</v>
      </c>
      <c r="N8" s="42">
        <v>90</v>
      </c>
      <c r="O8" s="47">
        <v>2154</v>
      </c>
      <c r="P8" s="42">
        <v>7247</v>
      </c>
      <c r="Q8" s="47">
        <v>11</v>
      </c>
      <c r="R8" s="47">
        <v>367</v>
      </c>
      <c r="S8" s="47">
        <v>1024</v>
      </c>
      <c r="T8" s="9"/>
      <c r="U8" s="14"/>
      <c r="XEI8" s="4"/>
      <c r="XEJ8" s="4"/>
      <c r="XEK8" s="4"/>
      <c r="XEL8" s="4"/>
      <c r="XEM8" s="4"/>
      <c r="XEN8" s="4"/>
      <c r="XEO8" s="4"/>
      <c r="XEP8" s="4"/>
      <c r="XEQ8" s="4"/>
      <c r="XER8" s="4"/>
      <c r="XES8" s="4"/>
      <c r="XET8" s="4"/>
      <c r="XEU8" s="4"/>
      <c r="XEV8" s="4"/>
      <c r="XEW8" s="4"/>
      <c r="XEX8" s="4"/>
      <c r="XEY8" s="4"/>
      <c r="XEZ8" s="4"/>
      <c r="XFA8" s="4"/>
      <c r="XFB8" s="4"/>
      <c r="XFC8" s="4"/>
      <c r="XFD8" s="4"/>
    </row>
    <row r="9" s="1" customFormat="1" ht="114.75" spans="1:21">
      <c r="A9" s="22">
        <v>1</v>
      </c>
      <c r="B9" s="22" t="s">
        <v>76</v>
      </c>
      <c r="C9" s="22" t="s">
        <v>72</v>
      </c>
      <c r="D9" s="22" t="s">
        <v>74</v>
      </c>
      <c r="E9" s="22" t="s">
        <v>75</v>
      </c>
      <c r="F9" s="22" t="s">
        <v>77</v>
      </c>
      <c r="G9" s="23" t="s">
        <v>78</v>
      </c>
      <c r="H9" s="24" t="s">
        <v>79</v>
      </c>
      <c r="I9" s="22" t="s">
        <v>80</v>
      </c>
      <c r="J9" s="22" t="s">
        <v>81</v>
      </c>
      <c r="K9" s="22">
        <v>96</v>
      </c>
      <c r="L9" s="22">
        <v>80</v>
      </c>
      <c r="M9" s="42">
        <f>K9-L9</f>
        <v>16</v>
      </c>
      <c r="N9" s="24">
        <v>12</v>
      </c>
      <c r="O9" s="48">
        <v>500</v>
      </c>
      <c r="P9" s="24">
        <v>1440</v>
      </c>
      <c r="Q9" s="24">
        <v>1</v>
      </c>
      <c r="R9" s="24">
        <v>3</v>
      </c>
      <c r="S9" s="24">
        <v>10</v>
      </c>
      <c r="T9" s="23" t="s">
        <v>82</v>
      </c>
      <c r="U9" s="22" t="s">
        <v>83</v>
      </c>
    </row>
    <row r="10" s="1" customFormat="1" ht="102" spans="1:21">
      <c r="A10" s="24">
        <v>2</v>
      </c>
      <c r="B10" s="24" t="s">
        <v>84</v>
      </c>
      <c r="C10" s="24" t="s">
        <v>72</v>
      </c>
      <c r="D10" s="24" t="s">
        <v>74</v>
      </c>
      <c r="E10" s="24" t="s">
        <v>75</v>
      </c>
      <c r="F10" s="24" t="s">
        <v>85</v>
      </c>
      <c r="G10" s="25" t="s">
        <v>86</v>
      </c>
      <c r="H10" s="24" t="s">
        <v>79</v>
      </c>
      <c r="I10" s="24" t="s">
        <v>87</v>
      </c>
      <c r="J10" s="24" t="s">
        <v>88</v>
      </c>
      <c r="K10" s="24">
        <v>28</v>
      </c>
      <c r="L10" s="24">
        <v>28</v>
      </c>
      <c r="M10" s="24"/>
      <c r="N10" s="24">
        <v>1</v>
      </c>
      <c r="O10" s="24">
        <v>386</v>
      </c>
      <c r="P10" s="24">
        <v>1290</v>
      </c>
      <c r="Q10" s="24">
        <v>1</v>
      </c>
      <c r="R10" s="24">
        <v>126</v>
      </c>
      <c r="S10" s="24">
        <v>560</v>
      </c>
      <c r="T10" s="24" t="s">
        <v>89</v>
      </c>
      <c r="U10" s="24" t="s">
        <v>90</v>
      </c>
    </row>
    <row r="11" s="2" customFormat="1" ht="84" spans="1:16384">
      <c r="A11" s="26">
        <v>3</v>
      </c>
      <c r="B11" s="26" t="s">
        <v>91</v>
      </c>
      <c r="C11" s="27" t="s">
        <v>72</v>
      </c>
      <c r="D11" s="27" t="s">
        <v>92</v>
      </c>
      <c r="E11" s="27" t="s">
        <v>93</v>
      </c>
      <c r="F11" s="26" t="s">
        <v>94</v>
      </c>
      <c r="G11" s="26" t="s">
        <v>95</v>
      </c>
      <c r="H11" s="26" t="s">
        <v>96</v>
      </c>
      <c r="I11" s="26" t="s">
        <v>97</v>
      </c>
      <c r="J11" s="49" t="s">
        <v>98</v>
      </c>
      <c r="K11" s="49">
        <v>50</v>
      </c>
      <c r="L11" s="50">
        <v>50</v>
      </c>
      <c r="M11" s="50"/>
      <c r="N11" s="51">
        <v>1</v>
      </c>
      <c r="O11" s="52">
        <v>200</v>
      </c>
      <c r="P11" s="52">
        <v>1000</v>
      </c>
      <c r="Q11" s="51">
        <v>1</v>
      </c>
      <c r="R11" s="26">
        <v>150</v>
      </c>
      <c r="S11" s="62">
        <v>450</v>
      </c>
      <c r="T11" s="63" t="s">
        <v>99</v>
      </c>
      <c r="U11" s="64" t="s">
        <v>90</v>
      </c>
      <c r="V11" s="1"/>
      <c r="W11" s="65"/>
      <c r="X11" s="65"/>
      <c r="Y11" s="65"/>
      <c r="Z11" s="65"/>
      <c r="AA11" s="65"/>
      <c r="AB11" s="65"/>
      <c r="AC11" s="65"/>
      <c r="AD11" s="65"/>
      <c r="AE11" s="65"/>
      <c r="AF11" s="65"/>
      <c r="AG11" s="65"/>
      <c r="AH11" s="65"/>
      <c r="AI11" s="65"/>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2"/>
      <c r="JW11" s="72"/>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2"/>
      <c r="LP11" s="72"/>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2"/>
      <c r="NI11" s="72"/>
      <c r="NJ11" s="72"/>
      <c r="NK11" s="72"/>
      <c r="NL11" s="72"/>
      <c r="NM11" s="72"/>
      <c r="NN11" s="72"/>
      <c r="NO11" s="72"/>
      <c r="NP11" s="72"/>
      <c r="NQ11" s="72"/>
      <c r="NR11" s="72"/>
      <c r="NS11" s="72"/>
      <c r="NT11" s="72"/>
      <c r="NU11" s="72"/>
      <c r="NV11" s="72"/>
      <c r="NW11" s="72"/>
      <c r="NX11" s="72"/>
      <c r="NY11" s="72"/>
      <c r="NZ11" s="72"/>
      <c r="OA11" s="72"/>
      <c r="OB11" s="72"/>
      <c r="OC11" s="72"/>
      <c r="OD11" s="72"/>
      <c r="OE11" s="72"/>
      <c r="OF11" s="72"/>
      <c r="OG11" s="72"/>
      <c r="OH11" s="72"/>
      <c r="OI11" s="72"/>
      <c r="OJ11" s="72"/>
      <c r="OK11" s="72"/>
      <c r="OL11" s="72"/>
      <c r="OM11" s="72"/>
      <c r="ON11" s="72"/>
      <c r="OO11" s="72"/>
      <c r="OP11" s="72"/>
      <c r="OQ11" s="72"/>
      <c r="OR11" s="72"/>
      <c r="OS11" s="72"/>
      <c r="OT11" s="72"/>
      <c r="OU11" s="72"/>
      <c r="OV11" s="72"/>
      <c r="OW11" s="72"/>
      <c r="OX11" s="72"/>
      <c r="OY11" s="72"/>
      <c r="OZ11" s="72"/>
      <c r="PA11" s="72"/>
      <c r="PB11" s="72"/>
      <c r="PC11" s="72"/>
      <c r="PD11" s="72"/>
      <c r="PE11" s="72"/>
      <c r="PF11" s="72"/>
      <c r="PG11" s="72"/>
      <c r="PH11" s="72"/>
      <c r="PI11" s="72"/>
      <c r="PJ11" s="72"/>
      <c r="PK11" s="72"/>
      <c r="PL11" s="72"/>
      <c r="PM11" s="72"/>
      <c r="PN11" s="72"/>
      <c r="PO11" s="72"/>
      <c r="PP11" s="72"/>
      <c r="PQ11" s="72"/>
      <c r="PR11" s="72"/>
      <c r="PS11" s="72"/>
      <c r="PT11" s="72"/>
      <c r="PU11" s="72"/>
      <c r="PV11" s="72"/>
      <c r="PW11" s="72"/>
      <c r="PX11" s="72"/>
      <c r="PY11" s="72"/>
      <c r="PZ11" s="72"/>
      <c r="QA11" s="72"/>
      <c r="QB11" s="72"/>
      <c r="QC11" s="72"/>
      <c r="QD11" s="72"/>
      <c r="QE11" s="72"/>
      <c r="QF11" s="72"/>
      <c r="QG11" s="72"/>
      <c r="QH11" s="72"/>
      <c r="QI11" s="72"/>
      <c r="QJ11" s="72"/>
      <c r="QK11" s="72"/>
      <c r="QL11" s="72"/>
      <c r="QM11" s="72"/>
      <c r="QN11" s="72"/>
      <c r="QO11" s="72"/>
      <c r="QP11" s="72"/>
      <c r="QQ11" s="72"/>
      <c r="QR11" s="72"/>
      <c r="QS11" s="72"/>
      <c r="QT11" s="72"/>
      <c r="QU11" s="72"/>
      <c r="QV11" s="72"/>
      <c r="QW11" s="72"/>
      <c r="QX11" s="72"/>
      <c r="QY11" s="72"/>
      <c r="QZ11" s="72"/>
      <c r="RA11" s="72"/>
      <c r="RB11" s="72"/>
      <c r="RC11" s="72"/>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72"/>
      <c r="TA11" s="72"/>
      <c r="TB11" s="72"/>
      <c r="TC11" s="72"/>
      <c r="TD11" s="72"/>
      <c r="TE11" s="72"/>
      <c r="TF11" s="72"/>
      <c r="TG11" s="72"/>
      <c r="TH11" s="72"/>
      <c r="TI11" s="72"/>
      <c r="TJ11" s="72"/>
      <c r="TK11" s="72"/>
      <c r="TL11" s="72"/>
      <c r="TM11" s="72"/>
      <c r="TN11" s="72"/>
      <c r="TO11" s="72"/>
      <c r="TP11" s="72"/>
      <c r="TQ11" s="72"/>
      <c r="TR11" s="72"/>
      <c r="TS11" s="72"/>
      <c r="TT11" s="72"/>
      <c r="TU11" s="72"/>
      <c r="TV11" s="72"/>
      <c r="TW11" s="72"/>
      <c r="TX11" s="72"/>
      <c r="TY11" s="72"/>
      <c r="TZ11" s="72"/>
      <c r="UA11" s="72"/>
      <c r="UB11" s="72"/>
      <c r="UC11" s="72"/>
      <c r="UD11" s="72"/>
      <c r="UE11" s="72"/>
      <c r="UF11" s="72"/>
      <c r="UG11" s="72"/>
      <c r="UH11" s="72"/>
      <c r="UI11" s="72"/>
      <c r="UJ11" s="72"/>
      <c r="UK11" s="72"/>
      <c r="UL11" s="72"/>
      <c r="UM11" s="72"/>
      <c r="UN11" s="72"/>
      <c r="UO11" s="72"/>
      <c r="UP11" s="72"/>
      <c r="UQ11" s="72"/>
      <c r="UR11" s="72"/>
      <c r="US11" s="72"/>
      <c r="UT11" s="72"/>
      <c r="UU11" s="72"/>
      <c r="UV11" s="72"/>
      <c r="UW11" s="72"/>
      <c r="UX11" s="72"/>
      <c r="UY11" s="72"/>
      <c r="UZ11" s="72"/>
      <c r="VA11" s="72"/>
      <c r="VB11" s="72"/>
      <c r="VC11" s="72"/>
      <c r="VD11" s="72"/>
      <c r="VE11" s="72"/>
      <c r="VF11" s="72"/>
      <c r="VG11" s="72"/>
      <c r="VH11" s="72"/>
      <c r="VI11" s="72"/>
      <c r="VJ11" s="72"/>
      <c r="VK11" s="72"/>
      <c r="VL11" s="72"/>
      <c r="VM11" s="72"/>
      <c r="VN11" s="72"/>
      <c r="VO11" s="72"/>
      <c r="VP11" s="72"/>
      <c r="VQ11" s="72"/>
      <c r="VR11" s="72"/>
      <c r="VS11" s="72"/>
      <c r="VT11" s="72"/>
      <c r="VU11" s="72"/>
      <c r="VV11" s="72"/>
      <c r="VW11" s="72"/>
      <c r="VX11" s="72"/>
      <c r="VY11" s="72"/>
      <c r="VZ11" s="72"/>
      <c r="WA11" s="72"/>
      <c r="WB11" s="72"/>
      <c r="WC11" s="72"/>
      <c r="WD11" s="72"/>
      <c r="WE11" s="72"/>
      <c r="WF11" s="72"/>
      <c r="WG11" s="72"/>
      <c r="WH11" s="72"/>
      <c r="WI11" s="72"/>
      <c r="WJ11" s="72"/>
      <c r="WK11" s="72"/>
      <c r="WL11" s="72"/>
      <c r="WM11" s="72"/>
      <c r="WN11" s="72"/>
      <c r="WO11" s="72"/>
      <c r="WP11" s="72"/>
      <c r="WQ11" s="72"/>
      <c r="WR11" s="72"/>
      <c r="WS11" s="72"/>
      <c r="WT11" s="72"/>
      <c r="WU11" s="72"/>
      <c r="WV11" s="72"/>
      <c r="WW11" s="72"/>
      <c r="WX11" s="72"/>
      <c r="WY11" s="72"/>
      <c r="WZ11" s="72"/>
      <c r="XA11" s="72"/>
      <c r="XB11" s="72"/>
      <c r="XC11" s="72"/>
      <c r="XD11" s="72"/>
      <c r="XE11" s="72"/>
      <c r="XF11" s="72"/>
      <c r="XG11" s="72"/>
      <c r="XH11" s="72"/>
      <c r="XI11" s="72"/>
      <c r="XJ11" s="72"/>
      <c r="XK11" s="72"/>
      <c r="XL11" s="72"/>
      <c r="XM11" s="72"/>
      <c r="XN11" s="72"/>
      <c r="XO11" s="72"/>
      <c r="XP11" s="72"/>
      <c r="XQ11" s="72"/>
      <c r="XR11" s="72"/>
      <c r="XS11" s="72"/>
      <c r="XT11" s="72"/>
      <c r="XU11" s="72"/>
      <c r="XV11" s="72"/>
      <c r="XW11" s="72"/>
      <c r="XX11" s="72"/>
      <c r="XY11" s="72"/>
      <c r="XZ11" s="72"/>
      <c r="YA11" s="72"/>
      <c r="YB11" s="72"/>
      <c r="YC11" s="72"/>
      <c r="YD11" s="72"/>
      <c r="YE11" s="72"/>
      <c r="YF11" s="72"/>
      <c r="YG11" s="72"/>
      <c r="YH11" s="72"/>
      <c r="YI11" s="72"/>
      <c r="YJ11" s="72"/>
      <c r="YK11" s="72"/>
      <c r="YL11" s="72"/>
      <c r="YM11" s="72"/>
      <c r="YN11" s="72"/>
      <c r="YO11" s="72"/>
      <c r="YP11" s="72"/>
      <c r="YQ11" s="72"/>
      <c r="YR11" s="72"/>
      <c r="YS11" s="72"/>
      <c r="YT11" s="72"/>
      <c r="YU11" s="72"/>
      <c r="YV11" s="72"/>
      <c r="YW11" s="72"/>
      <c r="YX11" s="72"/>
      <c r="YY11" s="72"/>
      <c r="YZ11" s="72"/>
      <c r="ZA11" s="72"/>
      <c r="ZB11" s="72"/>
      <c r="ZC11" s="72"/>
      <c r="ZD11" s="72"/>
      <c r="ZE11" s="72"/>
      <c r="ZF11" s="72"/>
      <c r="ZG11" s="72"/>
      <c r="ZH11" s="72"/>
      <c r="ZI11" s="72"/>
      <c r="ZJ11" s="72"/>
      <c r="ZK11" s="72"/>
      <c r="ZL11" s="72"/>
      <c r="ZM11" s="72"/>
      <c r="ZN11" s="72"/>
      <c r="ZO11" s="72"/>
      <c r="ZP11" s="72"/>
      <c r="ZQ11" s="72"/>
      <c r="ZR11" s="72"/>
      <c r="ZS11" s="72"/>
      <c r="ZT11" s="72"/>
      <c r="ZU11" s="72"/>
      <c r="ZV11" s="72"/>
      <c r="ZW11" s="72"/>
      <c r="ZX11" s="72"/>
      <c r="ZY11" s="72"/>
      <c r="ZZ11" s="72"/>
      <c r="AAA11" s="72"/>
      <c r="AAB11" s="72"/>
      <c r="AAC11" s="72"/>
      <c r="AAD11" s="72"/>
      <c r="AAE11" s="72"/>
      <c r="AAF11" s="72"/>
      <c r="AAG11" s="72"/>
      <c r="AAH11" s="72"/>
      <c r="AAI11" s="72"/>
      <c r="AAJ11" s="72"/>
      <c r="AAK11" s="72"/>
      <c r="AAL11" s="72"/>
      <c r="AAM11" s="72"/>
      <c r="AAN11" s="72"/>
      <c r="AAO11" s="72"/>
      <c r="AAP11" s="72"/>
      <c r="AAQ11" s="72"/>
      <c r="AAR11" s="72"/>
      <c r="AAS11" s="72"/>
      <c r="AAT11" s="72"/>
      <c r="AAU11" s="72"/>
      <c r="AAV11" s="72"/>
      <c r="AAW11" s="72"/>
      <c r="AAX11" s="72"/>
      <c r="AAY11" s="72"/>
      <c r="AAZ11" s="72"/>
      <c r="ABA11" s="72"/>
      <c r="ABB11" s="72"/>
      <c r="ABC11" s="72"/>
      <c r="ABD11" s="72"/>
      <c r="ABE11" s="72"/>
      <c r="ABF11" s="72"/>
      <c r="ABG11" s="72"/>
      <c r="ABH11" s="72"/>
      <c r="ABI11" s="72"/>
      <c r="ABJ11" s="72"/>
      <c r="ABK11" s="72"/>
      <c r="ABL11" s="72"/>
      <c r="ABM11" s="72"/>
      <c r="ABN11" s="72"/>
      <c r="ABO11" s="72"/>
      <c r="ABP11" s="72"/>
      <c r="ABQ11" s="72"/>
      <c r="ABR11" s="72"/>
      <c r="ABS11" s="72"/>
      <c r="ABT11" s="72"/>
      <c r="ABU11" s="72"/>
      <c r="ABV11" s="72"/>
      <c r="ABW11" s="72"/>
      <c r="ABX11" s="72"/>
      <c r="ABY11" s="72"/>
      <c r="ABZ11" s="72"/>
      <c r="ACA11" s="72"/>
      <c r="ACB11" s="72"/>
      <c r="ACC11" s="72"/>
      <c r="ACD11" s="72"/>
      <c r="ACE11" s="72"/>
      <c r="ACF11" s="72"/>
      <c r="ACG11" s="72"/>
      <c r="ACH11" s="72"/>
      <c r="ACI11" s="72"/>
      <c r="ACJ11" s="72"/>
      <c r="ACK11" s="72"/>
      <c r="ACL11" s="72"/>
      <c r="ACM11" s="72"/>
      <c r="ACN11" s="72"/>
      <c r="ACO11" s="72"/>
      <c r="ACP11" s="72"/>
      <c r="ACQ11" s="72"/>
      <c r="ACR11" s="72"/>
      <c r="ACS11" s="72"/>
      <c r="ACT11" s="72"/>
      <c r="ACU11" s="72"/>
      <c r="ACV11" s="72"/>
      <c r="ACW11" s="72"/>
      <c r="ACX11" s="72"/>
      <c r="ACY11" s="72"/>
      <c r="ACZ11" s="72"/>
      <c r="ADA11" s="72"/>
      <c r="ADB11" s="72"/>
      <c r="ADC11" s="72"/>
      <c r="ADD11" s="72"/>
      <c r="ADE11" s="72"/>
      <c r="ADF11" s="72"/>
      <c r="ADG11" s="72"/>
      <c r="ADH11" s="72"/>
      <c r="ADI11" s="72"/>
      <c r="ADJ11" s="72"/>
      <c r="ADK11" s="72"/>
      <c r="ADL11" s="72"/>
      <c r="ADM11" s="72"/>
      <c r="ADN11" s="72"/>
      <c r="ADO11" s="72"/>
      <c r="ADP11" s="72"/>
      <c r="ADQ11" s="72"/>
      <c r="ADR11" s="72"/>
      <c r="ADS11" s="72"/>
      <c r="ADT11" s="72"/>
      <c r="ADU11" s="72"/>
      <c r="ADV11" s="72"/>
      <c r="ADW11" s="72"/>
      <c r="ADX11" s="72"/>
      <c r="ADY11" s="72"/>
      <c r="ADZ11" s="72"/>
      <c r="AEA11" s="72"/>
      <c r="AEB11" s="72"/>
      <c r="AEC11" s="72"/>
      <c r="AED11" s="72"/>
      <c r="AEE11" s="72"/>
      <c r="AEF11" s="72"/>
      <c r="AEG11" s="72"/>
      <c r="AEH11" s="72"/>
      <c r="AEI11" s="72"/>
      <c r="AEJ11" s="72"/>
      <c r="AEK11" s="72"/>
      <c r="AEL11" s="72"/>
      <c r="AEM11" s="72"/>
      <c r="AEN11" s="72"/>
      <c r="AEO11" s="72"/>
      <c r="AEP11" s="72"/>
      <c r="AEQ11" s="72"/>
      <c r="AER11" s="72"/>
      <c r="AES11" s="72"/>
      <c r="AET11" s="72"/>
      <c r="AEU11" s="72"/>
      <c r="AEV11" s="72"/>
      <c r="AEW11" s="72"/>
      <c r="AEX11" s="72"/>
      <c r="AEY11" s="72"/>
      <c r="AEZ11" s="72"/>
      <c r="AFA11" s="72"/>
      <c r="AFB11" s="72"/>
      <c r="AFC11" s="72"/>
      <c r="AFD11" s="72"/>
      <c r="AFE11" s="72"/>
      <c r="AFF11" s="72"/>
      <c r="AFG11" s="72"/>
      <c r="AFH11" s="72"/>
      <c r="AFI11" s="72"/>
      <c r="AFJ11" s="72"/>
      <c r="AFK11" s="72"/>
      <c r="AFL11" s="72"/>
      <c r="AFM11" s="72"/>
      <c r="AFN11" s="72"/>
      <c r="AFO11" s="72"/>
      <c r="AFP11" s="72"/>
      <c r="AFQ11" s="72"/>
      <c r="AFR11" s="72"/>
      <c r="AFS11" s="72"/>
      <c r="AFT11" s="72"/>
      <c r="AFU11" s="72"/>
      <c r="AFV11" s="72"/>
      <c r="AFW11" s="72"/>
      <c r="AFX11" s="72"/>
      <c r="AFY11" s="72"/>
      <c r="AFZ11" s="72"/>
      <c r="AGA11" s="72"/>
      <c r="AGB11" s="72"/>
      <c r="AGC11" s="72"/>
      <c r="AGD11" s="72"/>
      <c r="AGE11" s="72"/>
      <c r="AGF11" s="72"/>
      <c r="AGG11" s="72"/>
      <c r="AGH11" s="72"/>
      <c r="AGI11" s="72"/>
      <c r="AGJ11" s="72"/>
      <c r="AGK11" s="72"/>
      <c r="AGL11" s="72"/>
      <c r="AGM11" s="72"/>
      <c r="AGN11" s="72"/>
      <c r="AGO11" s="72"/>
      <c r="AGP11" s="72"/>
      <c r="AGQ11" s="72"/>
      <c r="AGR11" s="72"/>
      <c r="AGS11" s="72"/>
      <c r="AGT11" s="72"/>
      <c r="AGU11" s="72"/>
      <c r="AGV11" s="72"/>
      <c r="AGW11" s="72"/>
      <c r="AGX11" s="72"/>
      <c r="AGY11" s="72"/>
      <c r="AGZ11" s="72"/>
      <c r="AHA11" s="72"/>
      <c r="AHB11" s="72"/>
      <c r="AHC11" s="72"/>
      <c r="AHD11" s="72"/>
      <c r="AHE11" s="72"/>
      <c r="AHF11" s="72"/>
      <c r="AHG11" s="72"/>
      <c r="AHH11" s="72"/>
      <c r="AHI11" s="72"/>
      <c r="AHJ11" s="72"/>
      <c r="AHK11" s="72"/>
      <c r="AHL11" s="72"/>
      <c r="AHM11" s="72"/>
      <c r="AHN11" s="72"/>
      <c r="AHO11" s="72"/>
      <c r="AHP11" s="72"/>
      <c r="AHQ11" s="72"/>
      <c r="AHR11" s="72"/>
      <c r="AHS11" s="72"/>
      <c r="AHT11" s="72"/>
      <c r="AHU11" s="72"/>
      <c r="AHV11" s="72"/>
      <c r="AHW11" s="72"/>
      <c r="AHX11" s="72"/>
      <c r="AHY11" s="72"/>
      <c r="AHZ11" s="72"/>
      <c r="AIA11" s="72"/>
      <c r="AIB11" s="72"/>
      <c r="AIC11" s="72"/>
      <c r="AID11" s="72"/>
      <c r="AIE11" s="72"/>
      <c r="AIF11" s="72"/>
      <c r="AIG11" s="72"/>
      <c r="AIH11" s="72"/>
      <c r="AII11" s="72"/>
      <c r="AIJ11" s="72"/>
      <c r="AIK11" s="72"/>
      <c r="AIL11" s="72"/>
      <c r="AIM11" s="72"/>
      <c r="AIN11" s="72"/>
      <c r="AIO11" s="72"/>
      <c r="AIP11" s="72"/>
      <c r="AIQ11" s="72"/>
      <c r="AIR11" s="72"/>
      <c r="AIS11" s="72"/>
      <c r="AIT11" s="72"/>
      <c r="AIU11" s="72"/>
      <c r="AIV11" s="72"/>
      <c r="AIW11" s="72"/>
      <c r="AIX11" s="72"/>
      <c r="AIY11" s="72"/>
      <c r="AIZ11" s="72"/>
      <c r="AJA11" s="72"/>
      <c r="AJB11" s="72"/>
      <c r="AJC11" s="72"/>
      <c r="AJD11" s="72"/>
      <c r="AJE11" s="72"/>
      <c r="AJF11" s="72"/>
      <c r="AJG11" s="72"/>
      <c r="AJH11" s="72"/>
      <c r="AJI11" s="72"/>
      <c r="AJJ11" s="72"/>
      <c r="AJK11" s="72"/>
      <c r="AJL11" s="72"/>
      <c r="AJM11" s="72"/>
      <c r="AJN11" s="72"/>
      <c r="AJO11" s="72"/>
      <c r="AJP11" s="72"/>
      <c r="AJQ11" s="72"/>
      <c r="AJR11" s="72"/>
      <c r="AJS11" s="72"/>
      <c r="AJT11" s="72"/>
      <c r="AJU11" s="72"/>
      <c r="AJV11" s="72"/>
      <c r="AJW11" s="72"/>
      <c r="AJX11" s="72"/>
      <c r="AJY11" s="72"/>
      <c r="AJZ11" s="72"/>
      <c r="AKA11" s="72"/>
      <c r="AKB11" s="72"/>
      <c r="AKC11" s="72"/>
      <c r="AKD11" s="72"/>
      <c r="AKE11" s="72"/>
      <c r="AKF11" s="72"/>
      <c r="AKG11" s="72"/>
      <c r="AKH11" s="72"/>
      <c r="AKI11" s="72"/>
      <c r="AKJ11" s="72"/>
      <c r="AKK11" s="72"/>
      <c r="AKL11" s="72"/>
      <c r="AKM11" s="72"/>
      <c r="AKN11" s="72"/>
      <c r="AKO11" s="72"/>
      <c r="AKP11" s="72"/>
      <c r="AKQ11" s="72"/>
      <c r="AKR11" s="72"/>
      <c r="AKS11" s="72"/>
      <c r="AKT11" s="72"/>
      <c r="AKU11" s="72"/>
      <c r="AKV11" s="72"/>
      <c r="AKW11" s="72"/>
      <c r="AKX11" s="72"/>
      <c r="AKY11" s="72"/>
      <c r="AKZ11" s="72"/>
      <c r="ALA11" s="72"/>
      <c r="ALB11" s="72"/>
      <c r="ALC11" s="72"/>
      <c r="ALD11" s="72"/>
      <c r="ALE11" s="72"/>
      <c r="ALF11" s="72"/>
      <c r="ALG11" s="72"/>
      <c r="ALH11" s="72"/>
      <c r="ALI11" s="72"/>
      <c r="ALJ11" s="72"/>
      <c r="ALK11" s="72"/>
      <c r="ALL11" s="72"/>
      <c r="ALM11" s="72"/>
      <c r="ALN11" s="72"/>
      <c r="ALO11" s="72"/>
      <c r="ALP11" s="72"/>
      <c r="ALQ11" s="72"/>
      <c r="ALR11" s="72"/>
      <c r="ALS11" s="72"/>
      <c r="ALT11" s="72"/>
      <c r="ALU11" s="72"/>
      <c r="ALV11" s="72"/>
      <c r="ALW11" s="72"/>
      <c r="ALX11" s="72"/>
      <c r="ALY11" s="72"/>
      <c r="ALZ11" s="72"/>
      <c r="AMA11" s="72"/>
      <c r="AMB11" s="72"/>
      <c r="AMC11" s="72"/>
      <c r="AMD11" s="72"/>
      <c r="AME11" s="72"/>
      <c r="AMF11" s="72"/>
      <c r="AMG11" s="72"/>
      <c r="AMH11" s="72"/>
      <c r="AMI11" s="72"/>
      <c r="AMJ11" s="72"/>
      <c r="AMK11" s="72"/>
      <c r="AML11" s="72"/>
      <c r="AMM11" s="72"/>
      <c r="AMN11" s="72"/>
      <c r="AMO11" s="72"/>
      <c r="AMP11" s="72"/>
      <c r="AMQ11" s="72"/>
      <c r="AMR11" s="72"/>
      <c r="AMS11" s="72"/>
      <c r="AMT11" s="72"/>
      <c r="AMU11" s="72"/>
      <c r="AMV11" s="72"/>
      <c r="AMW11" s="72"/>
      <c r="AMX11" s="72"/>
      <c r="AMY11" s="72"/>
      <c r="AMZ11" s="72"/>
      <c r="ANA11" s="72"/>
      <c r="ANB11" s="72"/>
      <c r="ANC11" s="72"/>
      <c r="AND11" s="72"/>
      <c r="ANE11" s="72"/>
      <c r="ANF11" s="72"/>
      <c r="ANG11" s="72"/>
      <c r="ANH11" s="72"/>
      <c r="ANI11" s="72"/>
      <c r="ANJ11" s="72"/>
      <c r="ANK11" s="72"/>
      <c r="ANL11" s="72"/>
      <c r="ANM11" s="72"/>
      <c r="ANN11" s="72"/>
      <c r="ANO11" s="72"/>
      <c r="ANP11" s="72"/>
      <c r="ANQ11" s="72"/>
      <c r="ANR11" s="72"/>
      <c r="ANS11" s="72"/>
      <c r="ANT11" s="72"/>
      <c r="ANU11" s="72"/>
      <c r="ANV11" s="72"/>
      <c r="ANW11" s="72"/>
      <c r="ANX11" s="72"/>
      <c r="ANY11" s="72"/>
      <c r="ANZ11" s="72"/>
      <c r="AOA11" s="72"/>
      <c r="AOB11" s="72"/>
      <c r="AOC11" s="72"/>
      <c r="AOD11" s="72"/>
      <c r="AOE11" s="72"/>
      <c r="AOF11" s="72"/>
      <c r="AOG11" s="72"/>
      <c r="AOH11" s="72"/>
      <c r="AOI11" s="72"/>
      <c r="AOJ11" s="72"/>
      <c r="AOK11" s="72"/>
      <c r="AOL11" s="72"/>
      <c r="AOM11" s="72"/>
      <c r="AON11" s="72"/>
      <c r="AOO11" s="72"/>
      <c r="AOP11" s="72"/>
      <c r="AOQ11" s="72"/>
      <c r="AOR11" s="72"/>
      <c r="AOS11" s="72"/>
      <c r="AOT11" s="72"/>
      <c r="AOU11" s="72"/>
      <c r="AOV11" s="72"/>
      <c r="AOW11" s="72"/>
      <c r="AOX11" s="72"/>
      <c r="AOY11" s="72"/>
      <c r="AOZ11" s="72"/>
      <c r="APA11" s="72"/>
      <c r="APB11" s="72"/>
      <c r="APC11" s="72"/>
      <c r="APD11" s="72"/>
      <c r="APE11" s="72"/>
      <c r="APF11" s="72"/>
      <c r="APG11" s="72"/>
      <c r="APH11" s="72"/>
      <c r="API11" s="72"/>
      <c r="APJ11" s="72"/>
      <c r="APK11" s="72"/>
      <c r="APL11" s="72"/>
      <c r="APM11" s="72"/>
      <c r="APN11" s="72"/>
      <c r="APO11" s="72"/>
      <c r="APP11" s="72"/>
      <c r="APQ11" s="72"/>
      <c r="APR11" s="72"/>
      <c r="APS11" s="72"/>
      <c r="APT11" s="72"/>
      <c r="APU11" s="72"/>
      <c r="APV11" s="72"/>
      <c r="APW11" s="72"/>
      <c r="APX11" s="72"/>
      <c r="APY11" s="72"/>
      <c r="APZ11" s="72"/>
      <c r="AQA11" s="72"/>
      <c r="AQB11" s="72"/>
      <c r="AQC11" s="72"/>
      <c r="AQD11" s="72"/>
      <c r="AQE11" s="72"/>
      <c r="AQF11" s="72"/>
      <c r="AQG11" s="72"/>
      <c r="AQH11" s="72"/>
      <c r="AQI11" s="72"/>
      <c r="AQJ11" s="72"/>
      <c r="AQK11" s="72"/>
      <c r="AQL11" s="72"/>
      <c r="AQM11" s="72"/>
      <c r="AQN11" s="72"/>
      <c r="AQO11" s="72"/>
      <c r="AQP11" s="72"/>
      <c r="AQQ11" s="72"/>
      <c r="AQR11" s="72"/>
      <c r="AQS11" s="72"/>
      <c r="AQT11" s="72"/>
      <c r="AQU11" s="72"/>
      <c r="AQV11" s="72"/>
      <c r="AQW11" s="72"/>
      <c r="AQX11" s="72"/>
      <c r="AQY11" s="72"/>
      <c r="AQZ11" s="72"/>
      <c r="ARA11" s="72"/>
      <c r="ARB11" s="72"/>
      <c r="ARC11" s="72"/>
      <c r="ARD11" s="72"/>
      <c r="ARE11" s="72"/>
      <c r="ARF11" s="72"/>
      <c r="ARG11" s="72"/>
      <c r="ARH11" s="72"/>
      <c r="ARI11" s="72"/>
      <c r="ARJ11" s="72"/>
      <c r="ARK11" s="72"/>
      <c r="ARL11" s="72"/>
      <c r="ARM11" s="72"/>
      <c r="ARN11" s="72"/>
      <c r="ARO11" s="72"/>
      <c r="ARP11" s="72"/>
      <c r="ARQ11" s="72"/>
      <c r="ARR11" s="72"/>
      <c r="ARS11" s="72"/>
      <c r="ART11" s="72"/>
      <c r="ARU11" s="72"/>
      <c r="ARV11" s="72"/>
      <c r="ARW11" s="72"/>
      <c r="ARX11" s="72"/>
      <c r="ARY11" s="72"/>
      <c r="ARZ11" s="72"/>
      <c r="ASA11" s="72"/>
      <c r="ASB11" s="72"/>
      <c r="ASC11" s="72"/>
      <c r="ASD11" s="72"/>
      <c r="ASE11" s="72"/>
      <c r="ASF11" s="72"/>
      <c r="ASG11" s="72"/>
      <c r="ASH11" s="72"/>
      <c r="ASI11" s="72"/>
      <c r="ASJ11" s="72"/>
      <c r="ASK11" s="72"/>
      <c r="ASL11" s="72"/>
      <c r="ASM11" s="72"/>
      <c r="ASN11" s="72"/>
      <c r="ASO11" s="72"/>
      <c r="ASP11" s="72"/>
      <c r="ASQ11" s="72"/>
      <c r="ASR11" s="72"/>
      <c r="ASS11" s="72"/>
      <c r="AST11" s="72"/>
      <c r="ASU11" s="72"/>
      <c r="ASV11" s="72"/>
      <c r="ASW11" s="72"/>
      <c r="ASX11" s="72"/>
      <c r="ASY11" s="72"/>
      <c r="ASZ11" s="72"/>
      <c r="ATA11" s="72"/>
      <c r="ATB11" s="72"/>
      <c r="ATC11" s="72"/>
      <c r="ATD11" s="72"/>
      <c r="ATE11" s="72"/>
      <c r="ATF11" s="72"/>
      <c r="ATG11" s="72"/>
      <c r="ATH11" s="72"/>
      <c r="ATI11" s="72"/>
      <c r="ATJ11" s="72"/>
      <c r="ATK11" s="72"/>
      <c r="ATL11" s="72"/>
      <c r="ATM11" s="72"/>
      <c r="ATN11" s="72"/>
      <c r="ATO11" s="72"/>
      <c r="ATP11" s="72"/>
      <c r="ATQ11" s="72"/>
      <c r="ATR11" s="72"/>
      <c r="ATS11" s="72"/>
      <c r="ATT11" s="72"/>
      <c r="ATU11" s="72"/>
      <c r="ATV11" s="72"/>
      <c r="ATW11" s="72"/>
      <c r="ATX11" s="72"/>
      <c r="ATY11" s="72"/>
      <c r="ATZ11" s="72"/>
      <c r="AUA11" s="72"/>
      <c r="AUB11" s="72"/>
      <c r="AUC11" s="72"/>
      <c r="AUD11" s="72"/>
      <c r="AUE11" s="72"/>
      <c r="AUF11" s="72"/>
      <c r="AUG11" s="72"/>
      <c r="AUH11" s="72"/>
      <c r="AUI11" s="72"/>
      <c r="AUJ11" s="72"/>
      <c r="AUK11" s="72"/>
      <c r="AUL11" s="72"/>
      <c r="AUM11" s="72"/>
      <c r="AUN11" s="72"/>
      <c r="AUO11" s="72"/>
      <c r="AUP11" s="72"/>
      <c r="AUQ11" s="72"/>
      <c r="AUR11" s="72"/>
      <c r="AUS11" s="72"/>
      <c r="AUT11" s="72"/>
      <c r="AUU11" s="72"/>
      <c r="AUV11" s="72"/>
      <c r="AUW11" s="72"/>
      <c r="AUX11" s="72"/>
      <c r="AUY11" s="72"/>
      <c r="AUZ11" s="72"/>
      <c r="AVA11" s="72"/>
      <c r="AVB11" s="72"/>
      <c r="AVC11" s="72"/>
      <c r="AVD11" s="72"/>
      <c r="AVE11" s="72"/>
      <c r="AVF11" s="72"/>
      <c r="AVG11" s="72"/>
      <c r="AVH11" s="72"/>
      <c r="AVI11" s="72"/>
      <c r="AVJ11" s="72"/>
      <c r="AVK11" s="72"/>
      <c r="AVL11" s="72"/>
      <c r="AVM11" s="72"/>
      <c r="AVN11" s="72"/>
      <c r="AVO11" s="72"/>
      <c r="AVP11" s="72"/>
      <c r="AVQ11" s="72"/>
      <c r="AVR11" s="72"/>
      <c r="AVS11" s="72"/>
      <c r="AVT11" s="72"/>
      <c r="AVU11" s="72"/>
      <c r="AVV11" s="72"/>
      <c r="AVW11" s="72"/>
      <c r="AVX11" s="72"/>
      <c r="AVY11" s="72"/>
      <c r="AVZ11" s="72"/>
      <c r="AWA11" s="72"/>
      <c r="AWB11" s="72"/>
      <c r="AWC11" s="72"/>
      <c r="AWD11" s="72"/>
      <c r="AWE11" s="72"/>
      <c r="AWF11" s="72"/>
      <c r="AWG11" s="72"/>
      <c r="AWH11" s="72"/>
      <c r="AWI11" s="72"/>
      <c r="AWJ11" s="72"/>
      <c r="AWK11" s="72"/>
      <c r="AWL11" s="72"/>
      <c r="AWM11" s="72"/>
      <c r="AWN11" s="72"/>
      <c r="AWO11" s="72"/>
      <c r="AWP11" s="72"/>
      <c r="AWQ11" s="72"/>
      <c r="AWR11" s="72"/>
      <c r="AWS11" s="72"/>
      <c r="AWT11" s="72"/>
      <c r="AWU11" s="72"/>
      <c r="AWV11" s="72"/>
      <c r="AWW11" s="72"/>
      <c r="AWX11" s="72"/>
      <c r="AWY11" s="72"/>
      <c r="AWZ11" s="72"/>
      <c r="AXA11" s="72"/>
      <c r="AXB11" s="72"/>
      <c r="AXC11" s="72"/>
      <c r="AXD11" s="72"/>
      <c r="AXE11" s="72"/>
      <c r="AXF11" s="72"/>
      <c r="AXG11" s="72"/>
      <c r="AXH11" s="72"/>
      <c r="AXI11" s="72"/>
      <c r="AXJ11" s="72"/>
      <c r="AXK11" s="72"/>
      <c r="AXL11" s="72"/>
      <c r="AXM11" s="72"/>
      <c r="AXN11" s="72"/>
      <c r="AXO11" s="72"/>
      <c r="AXP11" s="72"/>
      <c r="AXQ11" s="72"/>
      <c r="AXR11" s="72"/>
      <c r="AXS11" s="72"/>
      <c r="AXT11" s="72"/>
      <c r="AXU11" s="72"/>
      <c r="AXV11" s="72"/>
      <c r="AXW11" s="72"/>
      <c r="AXX11" s="72"/>
      <c r="AXY11" s="72"/>
      <c r="AXZ11" s="72"/>
      <c r="AYA11" s="72"/>
      <c r="AYB11" s="72"/>
      <c r="AYC11" s="72"/>
      <c r="AYD11" s="72"/>
      <c r="AYE11" s="72"/>
      <c r="AYF11" s="72"/>
      <c r="AYG11" s="72"/>
      <c r="AYH11" s="72"/>
      <c r="AYI11" s="72"/>
      <c r="AYJ11" s="72"/>
      <c r="AYK11" s="72"/>
      <c r="AYL11" s="72"/>
      <c r="AYM11" s="72"/>
      <c r="AYN11" s="72"/>
      <c r="AYO11" s="72"/>
      <c r="AYP11" s="72"/>
      <c r="AYQ11" s="72"/>
      <c r="AYR11" s="72"/>
      <c r="AYS11" s="72"/>
      <c r="AYT11" s="72"/>
      <c r="AYU11" s="72"/>
      <c r="AYV11" s="72"/>
      <c r="AYW11" s="72"/>
      <c r="AYX11" s="72"/>
      <c r="AYY11" s="72"/>
      <c r="AYZ11" s="72"/>
      <c r="AZA11" s="72"/>
      <c r="AZB11" s="72"/>
      <c r="AZC11" s="72"/>
      <c r="AZD11" s="72"/>
      <c r="AZE11" s="72"/>
      <c r="AZF11" s="72"/>
      <c r="AZG11" s="72"/>
      <c r="AZH11" s="72"/>
      <c r="AZI11" s="72"/>
      <c r="AZJ11" s="72"/>
      <c r="AZK11" s="72"/>
      <c r="AZL11" s="72"/>
      <c r="AZM11" s="72"/>
      <c r="AZN11" s="72"/>
      <c r="AZO11" s="72"/>
      <c r="AZP11" s="72"/>
      <c r="AZQ11" s="72"/>
      <c r="AZR11" s="72"/>
      <c r="AZS11" s="72"/>
      <c r="AZT11" s="72"/>
      <c r="AZU11" s="72"/>
      <c r="AZV11" s="72"/>
      <c r="AZW11" s="72"/>
      <c r="AZX11" s="72"/>
      <c r="AZY11" s="72"/>
      <c r="AZZ11" s="72"/>
      <c r="BAA11" s="72"/>
      <c r="BAB11" s="72"/>
      <c r="BAC11" s="72"/>
      <c r="BAD11" s="72"/>
      <c r="BAE11" s="72"/>
      <c r="BAF11" s="72"/>
      <c r="BAG11" s="72"/>
      <c r="BAH11" s="72"/>
      <c r="BAI11" s="72"/>
      <c r="BAJ11" s="72"/>
      <c r="BAK11" s="72"/>
      <c r="BAL11" s="72"/>
      <c r="BAM11" s="72"/>
      <c r="BAN11" s="72"/>
      <c r="BAO11" s="72"/>
      <c r="BAP11" s="72"/>
      <c r="BAQ11" s="72"/>
      <c r="BAR11" s="72"/>
      <c r="BAS11" s="72"/>
      <c r="BAT11" s="72"/>
      <c r="BAU11" s="72"/>
      <c r="BAV11" s="72"/>
      <c r="BAW11" s="72"/>
      <c r="BAX11" s="72"/>
      <c r="BAY11" s="72"/>
      <c r="BAZ11" s="72"/>
      <c r="BBA11" s="72"/>
      <c r="BBB11" s="72"/>
      <c r="BBC11" s="72"/>
      <c r="BBD11" s="72"/>
      <c r="BBE11" s="72"/>
      <c r="BBF11" s="72"/>
      <c r="BBG11" s="72"/>
      <c r="BBH11" s="72"/>
      <c r="BBI11" s="72"/>
      <c r="BBJ11" s="72"/>
      <c r="BBK11" s="72"/>
      <c r="BBL11" s="72"/>
      <c r="BBM11" s="72"/>
      <c r="BBN11" s="72"/>
      <c r="BBO11" s="72"/>
      <c r="BBP11" s="72"/>
      <c r="BBQ11" s="72"/>
      <c r="BBR11" s="72"/>
      <c r="BBS11" s="72"/>
      <c r="BBT11" s="72"/>
      <c r="BBU11" s="72"/>
      <c r="BBV11" s="72"/>
      <c r="BBW11" s="72"/>
      <c r="BBX11" s="72"/>
      <c r="BBY11" s="72"/>
      <c r="BBZ11" s="72"/>
      <c r="BCA11" s="72"/>
      <c r="BCB11" s="72"/>
      <c r="BCC11" s="72"/>
      <c r="BCD11" s="72"/>
      <c r="BCE11" s="72"/>
      <c r="BCF11" s="72"/>
      <c r="BCG11" s="72"/>
      <c r="BCH11" s="72"/>
      <c r="BCI11" s="72"/>
      <c r="BCJ11" s="72"/>
      <c r="BCK11" s="72"/>
      <c r="BCL11" s="72"/>
      <c r="BCM11" s="72"/>
      <c r="BCN11" s="72"/>
      <c r="BCO11" s="72"/>
      <c r="BCP11" s="72"/>
      <c r="BCQ11" s="72"/>
      <c r="BCR11" s="72"/>
      <c r="BCS11" s="72"/>
      <c r="BCT11" s="72"/>
      <c r="BCU11" s="72"/>
      <c r="BCV11" s="72"/>
      <c r="BCW11" s="72"/>
      <c r="BCX11" s="72"/>
      <c r="BCY11" s="72"/>
      <c r="BCZ11" s="72"/>
      <c r="BDA11" s="72"/>
      <c r="BDB11" s="72"/>
      <c r="BDC11" s="72"/>
      <c r="BDD11" s="72"/>
      <c r="BDE11" s="72"/>
      <c r="BDF11" s="72"/>
      <c r="BDG11" s="72"/>
      <c r="BDH11" s="72"/>
      <c r="BDI11" s="72"/>
      <c r="BDJ11" s="72"/>
      <c r="BDK11" s="72"/>
      <c r="BDL11" s="72"/>
      <c r="BDM11" s="72"/>
      <c r="BDN11" s="72"/>
      <c r="BDO11" s="72"/>
      <c r="BDP11" s="72"/>
      <c r="BDQ11" s="72"/>
      <c r="BDR11" s="72"/>
      <c r="BDS11" s="72"/>
      <c r="BDT11" s="72"/>
      <c r="BDU11" s="72"/>
      <c r="BDV11" s="72"/>
      <c r="BDW11" s="72"/>
      <c r="BDX11" s="72"/>
      <c r="BDY11" s="72"/>
      <c r="BDZ11" s="72"/>
      <c r="BEA11" s="72"/>
      <c r="BEB11" s="72"/>
      <c r="BEC11" s="72"/>
      <c r="BED11" s="72"/>
      <c r="BEE11" s="72"/>
      <c r="BEF11" s="72"/>
      <c r="BEG11" s="72"/>
      <c r="BEH11" s="72"/>
      <c r="BEI11" s="72"/>
      <c r="BEJ11" s="72"/>
      <c r="BEK11" s="72"/>
      <c r="BEL11" s="72"/>
      <c r="BEM11" s="72"/>
      <c r="BEN11" s="72"/>
      <c r="BEO11" s="72"/>
      <c r="BEP11" s="72"/>
      <c r="BEQ11" s="72"/>
      <c r="BER11" s="72"/>
      <c r="BES11" s="72"/>
      <c r="BET11" s="72"/>
      <c r="BEU11" s="72"/>
      <c r="BEV11" s="72"/>
      <c r="BEW11" s="72"/>
      <c r="BEX11" s="72"/>
      <c r="BEY11" s="72"/>
      <c r="BEZ11" s="72"/>
      <c r="BFA11" s="72"/>
      <c r="BFB11" s="72"/>
      <c r="BFC11" s="72"/>
      <c r="BFD11" s="72"/>
      <c r="BFE11" s="72"/>
      <c r="BFF11" s="72"/>
      <c r="BFG11" s="72"/>
      <c r="BFH11" s="72"/>
      <c r="BFI11" s="72"/>
      <c r="BFJ11" s="72"/>
      <c r="BFK11" s="72"/>
      <c r="BFL11" s="72"/>
      <c r="BFM11" s="72"/>
      <c r="BFN11" s="72"/>
      <c r="BFO11" s="72"/>
      <c r="BFP11" s="72"/>
      <c r="BFQ11" s="72"/>
      <c r="BFR11" s="72"/>
      <c r="BFS11" s="72"/>
      <c r="BFT11" s="72"/>
      <c r="BFU11" s="72"/>
      <c r="BFV11" s="72"/>
      <c r="BFW11" s="72"/>
      <c r="BFX11" s="72"/>
      <c r="BFY11" s="72"/>
      <c r="BFZ11" s="72"/>
      <c r="BGA11" s="72"/>
      <c r="BGB11" s="72"/>
      <c r="BGC11" s="72"/>
      <c r="BGD11" s="72"/>
      <c r="BGE11" s="72"/>
      <c r="BGF11" s="72"/>
      <c r="BGG11" s="72"/>
      <c r="BGH11" s="72"/>
      <c r="BGI11" s="72"/>
      <c r="BGJ11" s="72"/>
      <c r="BGK11" s="72"/>
      <c r="BGL11" s="72"/>
      <c r="BGM11" s="72"/>
      <c r="BGN11" s="72"/>
      <c r="BGO11" s="72"/>
      <c r="BGP11" s="72"/>
      <c r="BGQ11" s="72"/>
      <c r="BGR11" s="72"/>
      <c r="BGS11" s="72"/>
      <c r="BGT11" s="72"/>
      <c r="BGU11" s="72"/>
      <c r="BGV11" s="72"/>
      <c r="BGW11" s="72"/>
      <c r="BGX11" s="72"/>
      <c r="BGY11" s="72"/>
      <c r="BGZ11" s="72"/>
      <c r="BHA11" s="72"/>
      <c r="BHB11" s="72"/>
      <c r="BHC11" s="72"/>
      <c r="BHD11" s="72"/>
      <c r="BHE11" s="72"/>
      <c r="BHF11" s="72"/>
      <c r="BHG11" s="72"/>
      <c r="BHH11" s="72"/>
      <c r="BHI11" s="72"/>
      <c r="BHJ11" s="72"/>
      <c r="BHK11" s="72"/>
      <c r="BHL11" s="72"/>
      <c r="BHM11" s="72"/>
      <c r="BHN11" s="72"/>
      <c r="BHO11" s="72"/>
      <c r="BHP11" s="72"/>
      <c r="BHQ11" s="72"/>
      <c r="BHR11" s="72"/>
      <c r="BHS11" s="72"/>
      <c r="BHT11" s="72"/>
      <c r="BHU11" s="72"/>
      <c r="BHV11" s="72"/>
      <c r="BHW11" s="72"/>
      <c r="BHX11" s="72"/>
      <c r="BHY11" s="72"/>
      <c r="BHZ11" s="72"/>
      <c r="BIA11" s="72"/>
      <c r="BIB11" s="72"/>
      <c r="BIC11" s="72"/>
      <c r="BID11" s="72"/>
      <c r="BIE11" s="72"/>
      <c r="BIF11" s="72"/>
      <c r="BIG11" s="72"/>
      <c r="BIH11" s="72"/>
      <c r="BII11" s="72"/>
      <c r="BIJ11" s="72"/>
      <c r="BIK11" s="72"/>
      <c r="BIL11" s="72"/>
      <c r="BIM11" s="72"/>
      <c r="BIN11" s="72"/>
      <c r="BIO11" s="72"/>
      <c r="BIP11" s="72"/>
      <c r="BIQ11" s="72"/>
      <c r="BIR11" s="72"/>
      <c r="BIS11" s="72"/>
      <c r="BIT11" s="72"/>
      <c r="BIU11" s="72"/>
      <c r="BIV11" s="72"/>
      <c r="BIW11" s="72"/>
      <c r="BIX11" s="72"/>
      <c r="BIY11" s="72"/>
      <c r="BIZ11" s="72"/>
      <c r="BJA11" s="72"/>
      <c r="BJB11" s="72"/>
      <c r="BJC11" s="72"/>
      <c r="BJD11" s="72"/>
      <c r="BJE11" s="72"/>
      <c r="BJF11" s="72"/>
      <c r="BJG11" s="72"/>
      <c r="BJH11" s="72"/>
      <c r="BJI11" s="72"/>
      <c r="BJJ11" s="72"/>
      <c r="BJK11" s="72"/>
      <c r="BJL11" s="72"/>
      <c r="BJM11" s="72"/>
      <c r="BJN11" s="72"/>
      <c r="BJO11" s="72"/>
      <c r="BJP11" s="72"/>
      <c r="BJQ11" s="72"/>
      <c r="BJR11" s="72"/>
      <c r="BJS11" s="72"/>
      <c r="BJT11" s="72"/>
      <c r="BJU11" s="72"/>
      <c r="BJV11" s="72"/>
      <c r="BJW11" s="72"/>
      <c r="BJX11" s="72"/>
      <c r="BJY11" s="72"/>
      <c r="BJZ11" s="72"/>
      <c r="BKA11" s="72"/>
      <c r="BKB11" s="72"/>
      <c r="BKC11" s="72"/>
      <c r="BKD11" s="72"/>
      <c r="BKE11" s="72"/>
      <c r="BKF11" s="72"/>
      <c r="BKG11" s="72"/>
      <c r="BKH11" s="72"/>
      <c r="BKI11" s="72"/>
      <c r="BKJ11" s="72"/>
      <c r="BKK11" s="72"/>
      <c r="BKL11" s="72"/>
      <c r="BKM11" s="72"/>
      <c r="BKN11" s="72"/>
      <c r="BKO11" s="72"/>
      <c r="BKP11" s="72"/>
      <c r="BKQ11" s="72"/>
      <c r="BKR11" s="72"/>
      <c r="BKS11" s="72"/>
      <c r="BKT11" s="72"/>
      <c r="BKU11" s="72"/>
      <c r="BKV11" s="72"/>
      <c r="BKW11" s="72"/>
      <c r="BKX11" s="72"/>
      <c r="BKY11" s="72"/>
      <c r="BKZ11" s="72"/>
      <c r="BLA11" s="72"/>
      <c r="BLB11" s="72"/>
      <c r="BLC11" s="72"/>
      <c r="BLD11" s="72"/>
      <c r="BLE11" s="72"/>
      <c r="BLF11" s="72"/>
      <c r="BLG11" s="72"/>
      <c r="BLH11" s="72"/>
      <c r="BLI11" s="72"/>
      <c r="BLJ11" s="72"/>
      <c r="BLK11" s="72"/>
      <c r="BLL11" s="72"/>
      <c r="BLM11" s="72"/>
      <c r="BLN11" s="72"/>
      <c r="BLO11" s="72"/>
      <c r="BLP11" s="72"/>
      <c r="BLQ11" s="72"/>
      <c r="BLR11" s="72"/>
      <c r="BLS11" s="72"/>
      <c r="BLT11" s="72"/>
      <c r="BLU11" s="72"/>
      <c r="BLV11" s="72"/>
      <c r="BLW11" s="72"/>
      <c r="BLX11" s="72"/>
      <c r="BLY11" s="72"/>
      <c r="BLZ11" s="72"/>
      <c r="BMA11" s="72"/>
      <c r="BMB11" s="72"/>
      <c r="BMC11" s="72"/>
      <c r="BMD11" s="72"/>
      <c r="BME11" s="72"/>
      <c r="BMF11" s="72"/>
      <c r="BMG11" s="72"/>
      <c r="BMH11" s="72"/>
      <c r="BMI11" s="72"/>
      <c r="BMJ11" s="72"/>
      <c r="BMK11" s="72"/>
      <c r="BML11" s="72"/>
      <c r="BMM11" s="72"/>
      <c r="BMN11" s="72"/>
      <c r="BMO11" s="72"/>
      <c r="BMP11" s="72"/>
      <c r="BMQ11" s="72"/>
      <c r="BMR11" s="72"/>
      <c r="BMS11" s="72"/>
      <c r="BMT11" s="72"/>
      <c r="BMU11" s="72"/>
      <c r="BMV11" s="72"/>
      <c r="BMW11" s="72"/>
      <c r="BMX11" s="72"/>
      <c r="BMY11" s="72"/>
      <c r="BMZ11" s="72"/>
      <c r="BNA11" s="72"/>
      <c r="BNB11" s="72"/>
      <c r="BNC11" s="72"/>
      <c r="BND11" s="72"/>
      <c r="BNE11" s="72"/>
      <c r="BNF11" s="72"/>
      <c r="BNG11" s="72"/>
      <c r="BNH11" s="72"/>
      <c r="BNI11" s="72"/>
      <c r="BNJ11" s="72"/>
      <c r="BNK11" s="72"/>
      <c r="BNL11" s="72"/>
      <c r="BNM11" s="72"/>
      <c r="BNN11" s="72"/>
      <c r="BNO11" s="72"/>
      <c r="BNP11" s="72"/>
      <c r="BNQ11" s="72"/>
      <c r="BNR11" s="72"/>
      <c r="BNS11" s="72"/>
      <c r="BNT11" s="72"/>
      <c r="BNU11" s="72"/>
      <c r="BNV11" s="72"/>
      <c r="BNW11" s="72"/>
      <c r="BNX11" s="72"/>
      <c r="BNY11" s="72"/>
      <c r="BNZ11" s="72"/>
      <c r="BOA11" s="72"/>
      <c r="BOB11" s="72"/>
      <c r="BOC11" s="72"/>
      <c r="BOD11" s="72"/>
      <c r="BOE11" s="72"/>
      <c r="BOF11" s="72"/>
      <c r="BOG11" s="72"/>
      <c r="BOH11" s="72"/>
      <c r="BOI11" s="72"/>
      <c r="BOJ11" s="72"/>
      <c r="BOK11" s="72"/>
      <c r="BOL11" s="72"/>
      <c r="BOM11" s="72"/>
      <c r="BON11" s="72"/>
      <c r="BOO11" s="72"/>
      <c r="BOP11" s="72"/>
      <c r="BOQ11" s="72"/>
      <c r="BOR11" s="72"/>
      <c r="BOS11" s="72"/>
      <c r="BOT11" s="72"/>
      <c r="BOU11" s="72"/>
      <c r="BOV11" s="72"/>
      <c r="BOW11" s="72"/>
      <c r="BOX11" s="72"/>
      <c r="BOY11" s="72"/>
      <c r="BOZ11" s="72"/>
      <c r="BPA11" s="72"/>
      <c r="BPB11" s="72"/>
      <c r="BPC11" s="72"/>
      <c r="BPD11" s="72"/>
      <c r="BPE11" s="72"/>
      <c r="BPF11" s="72"/>
      <c r="BPG11" s="72"/>
      <c r="BPH11" s="72"/>
      <c r="BPI11" s="72"/>
      <c r="BPJ11" s="72"/>
      <c r="BPK11" s="72"/>
      <c r="BPL11" s="72"/>
      <c r="BPM11" s="72"/>
      <c r="BPN11" s="72"/>
      <c r="BPO11" s="72"/>
      <c r="BPP11" s="72"/>
      <c r="BPQ11" s="72"/>
      <c r="BPR11" s="72"/>
      <c r="BPS11" s="72"/>
      <c r="BPT11" s="72"/>
      <c r="BPU11" s="72"/>
      <c r="BPV11" s="72"/>
      <c r="BPW11" s="72"/>
      <c r="BPX11" s="72"/>
      <c r="BPY11" s="72"/>
      <c r="BPZ11" s="72"/>
      <c r="BQA11" s="72"/>
      <c r="BQB11" s="72"/>
      <c r="BQC11" s="72"/>
      <c r="BQD11" s="72"/>
      <c r="BQE11" s="72"/>
      <c r="BQF11" s="72"/>
      <c r="BQG11" s="72"/>
      <c r="BQH11" s="72"/>
      <c r="BQI11" s="72"/>
      <c r="BQJ11" s="72"/>
      <c r="BQK11" s="72"/>
      <c r="BQL11" s="72"/>
      <c r="BQM11" s="72"/>
      <c r="BQN11" s="72"/>
      <c r="BQO11" s="72"/>
      <c r="BQP11" s="72"/>
      <c r="BQQ11" s="72"/>
      <c r="BQR11" s="72"/>
      <c r="BQS11" s="72"/>
      <c r="BQT11" s="72"/>
      <c r="BQU11" s="72"/>
      <c r="BQV11" s="72"/>
      <c r="BQW11" s="72"/>
      <c r="BQX11" s="72"/>
      <c r="BQY11" s="72"/>
      <c r="BQZ11" s="72"/>
      <c r="BRA11" s="72"/>
      <c r="BRB11" s="72"/>
      <c r="BRC11" s="72"/>
      <c r="BRD11" s="72"/>
      <c r="BRE11" s="72"/>
      <c r="BRF11" s="72"/>
      <c r="BRG11" s="72"/>
      <c r="BRH11" s="72"/>
      <c r="BRI11" s="72"/>
      <c r="BRJ11" s="72"/>
      <c r="BRK11" s="72"/>
      <c r="BRL11" s="72"/>
      <c r="BRM11" s="72"/>
      <c r="BRN11" s="72"/>
      <c r="BRO11" s="72"/>
      <c r="BRP11" s="72"/>
      <c r="BRQ11" s="72"/>
      <c r="BRR11" s="72"/>
      <c r="BRS11" s="72"/>
      <c r="BRT11" s="72"/>
      <c r="BRU11" s="72"/>
      <c r="BRV11" s="72"/>
      <c r="BRW11" s="72"/>
      <c r="BRX11" s="72"/>
      <c r="BRY11" s="72"/>
      <c r="BRZ11" s="72"/>
      <c r="BSA11" s="72"/>
      <c r="BSB11" s="72"/>
      <c r="BSC11" s="72"/>
      <c r="BSD11" s="72"/>
      <c r="BSE11" s="72"/>
      <c r="BSF11" s="72"/>
      <c r="BSG11" s="72"/>
      <c r="BSH11" s="72"/>
      <c r="BSI11" s="72"/>
      <c r="BSJ11" s="72"/>
      <c r="BSK11" s="72"/>
      <c r="BSL11" s="72"/>
      <c r="BSM11" s="72"/>
      <c r="BSN11" s="72"/>
      <c r="BSO11" s="72"/>
      <c r="BSP11" s="72"/>
      <c r="BSQ11" s="72"/>
      <c r="BSR11" s="72"/>
      <c r="BSS11" s="72"/>
      <c r="BST11" s="72"/>
      <c r="BSU11" s="72"/>
      <c r="BSV11" s="72"/>
      <c r="BSW11" s="72"/>
      <c r="BSX11" s="72"/>
      <c r="BSY11" s="72"/>
      <c r="BSZ11" s="72"/>
      <c r="BTA11" s="72"/>
      <c r="BTB11" s="72"/>
      <c r="BTC11" s="72"/>
      <c r="BTD11" s="72"/>
      <c r="BTE11" s="72"/>
      <c r="BTF11" s="72"/>
      <c r="BTG11" s="72"/>
      <c r="BTH11" s="72"/>
      <c r="BTI11" s="72"/>
      <c r="BTJ11" s="72"/>
      <c r="BTK11" s="72"/>
      <c r="BTL11" s="72"/>
      <c r="BTM11" s="72"/>
      <c r="BTN11" s="72"/>
      <c r="BTO11" s="72"/>
      <c r="BTP11" s="72"/>
      <c r="BTQ11" s="72"/>
      <c r="BTR11" s="72"/>
      <c r="BTS11" s="72"/>
      <c r="BTT11" s="72"/>
      <c r="BTU11" s="72"/>
      <c r="BTV11" s="72"/>
      <c r="BTW11" s="72"/>
      <c r="BTX11" s="72"/>
      <c r="BTY11" s="72"/>
      <c r="BTZ11" s="72"/>
      <c r="BUA11" s="72"/>
      <c r="BUB11" s="72"/>
      <c r="BUC11" s="72"/>
      <c r="BUD11" s="72"/>
      <c r="BUE11" s="72"/>
      <c r="BUF11" s="72"/>
      <c r="BUG11" s="72"/>
      <c r="BUH11" s="72"/>
      <c r="BUI11" s="72"/>
      <c r="BUJ11" s="72"/>
      <c r="BUK11" s="72"/>
      <c r="BUL11" s="72"/>
      <c r="BUM11" s="72"/>
      <c r="BUN11" s="72"/>
      <c r="BUO11" s="72"/>
      <c r="BUP11" s="72"/>
      <c r="BUQ11" s="72"/>
      <c r="BUR11" s="72"/>
      <c r="BUS11" s="72"/>
      <c r="BUT11" s="72"/>
      <c r="BUU11" s="72"/>
      <c r="BUV11" s="72"/>
      <c r="BUW11" s="72"/>
      <c r="BUX11" s="72"/>
      <c r="BUY11" s="72"/>
      <c r="BUZ11" s="72"/>
      <c r="BVA11" s="72"/>
      <c r="BVB11" s="72"/>
      <c r="BVC11" s="72"/>
      <c r="BVD11" s="72"/>
      <c r="BVE11" s="72"/>
      <c r="BVF11" s="72"/>
      <c r="BVG11" s="72"/>
      <c r="BVH11" s="72"/>
      <c r="BVI11" s="72"/>
      <c r="BVJ11" s="72"/>
      <c r="BVK11" s="72"/>
      <c r="BVL11" s="72"/>
      <c r="BVM11" s="72"/>
      <c r="BVN11" s="72"/>
      <c r="BVO11" s="72"/>
      <c r="BVP11" s="72"/>
      <c r="BVQ11" s="72"/>
      <c r="BVR11" s="72"/>
      <c r="BVS11" s="72"/>
      <c r="BVT11" s="72"/>
      <c r="BVU11" s="72"/>
      <c r="BVV11" s="72"/>
      <c r="BVW11" s="72"/>
      <c r="BVX11" s="72"/>
      <c r="BVY11" s="72"/>
      <c r="BVZ11" s="72"/>
      <c r="BWA11" s="72"/>
      <c r="BWB11" s="72"/>
      <c r="BWC11" s="72"/>
      <c r="BWD11" s="72"/>
      <c r="BWE11" s="72"/>
      <c r="BWF11" s="72"/>
      <c r="BWG11" s="72"/>
      <c r="BWH11" s="72"/>
      <c r="BWI11" s="72"/>
      <c r="BWJ11" s="72"/>
      <c r="BWK11" s="72"/>
      <c r="BWL11" s="72"/>
      <c r="BWM11" s="72"/>
      <c r="BWN11" s="72"/>
      <c r="BWO11" s="72"/>
      <c r="BWP11" s="72"/>
      <c r="BWQ11" s="72"/>
      <c r="BWR11" s="72"/>
      <c r="BWS11" s="72"/>
      <c r="BWT11" s="72"/>
      <c r="BWU11" s="72"/>
      <c r="BWV11" s="72"/>
      <c r="BWW11" s="72"/>
      <c r="BWX11" s="72"/>
      <c r="BWY11" s="72"/>
      <c r="BWZ11" s="72"/>
      <c r="BXA11" s="72"/>
      <c r="BXB11" s="72"/>
      <c r="BXC11" s="72"/>
      <c r="BXD11" s="72"/>
      <c r="BXE11" s="72"/>
      <c r="BXF11" s="72"/>
      <c r="BXG11" s="72"/>
      <c r="BXH11" s="72"/>
      <c r="BXI11" s="72"/>
      <c r="BXJ11" s="72"/>
      <c r="BXK11" s="72"/>
      <c r="BXL11" s="72"/>
      <c r="BXM11" s="72"/>
      <c r="BXN11" s="72"/>
      <c r="BXO11" s="72"/>
      <c r="BXP11" s="72"/>
      <c r="BXQ11" s="72"/>
      <c r="BXR11" s="72"/>
      <c r="BXS11" s="72"/>
      <c r="BXT11" s="72"/>
      <c r="BXU11" s="72"/>
      <c r="BXV11" s="72"/>
      <c r="BXW11" s="72"/>
      <c r="BXX11" s="72"/>
      <c r="BXY11" s="72"/>
      <c r="BXZ11" s="72"/>
      <c r="BYA11" s="72"/>
      <c r="BYB11" s="72"/>
      <c r="BYC11" s="72"/>
      <c r="BYD11" s="72"/>
      <c r="BYE11" s="72"/>
      <c r="BYF11" s="72"/>
      <c r="BYG11" s="72"/>
      <c r="BYH11" s="72"/>
      <c r="BYI11" s="72"/>
      <c r="BYJ11" s="72"/>
      <c r="BYK11" s="72"/>
      <c r="BYL11" s="72"/>
      <c r="BYM11" s="72"/>
      <c r="BYN11" s="72"/>
      <c r="BYO11" s="72"/>
      <c r="BYP11" s="72"/>
      <c r="BYQ11" s="72"/>
      <c r="BYR11" s="72"/>
      <c r="BYS11" s="72"/>
      <c r="BYT11" s="72"/>
      <c r="BYU11" s="72"/>
      <c r="BYV11" s="72"/>
      <c r="BYW11" s="72"/>
      <c r="BYX11" s="72"/>
      <c r="BYY11" s="72"/>
      <c r="BYZ11" s="72"/>
      <c r="BZA11" s="72"/>
      <c r="BZB11" s="72"/>
      <c r="BZC11" s="72"/>
      <c r="BZD11" s="72"/>
      <c r="BZE11" s="72"/>
      <c r="BZF11" s="72"/>
      <c r="BZG11" s="72"/>
      <c r="BZH11" s="72"/>
      <c r="BZI11" s="72"/>
      <c r="BZJ11" s="72"/>
      <c r="BZK11" s="72"/>
      <c r="BZL11" s="72"/>
      <c r="BZM11" s="72"/>
      <c r="BZN11" s="72"/>
      <c r="BZO11" s="72"/>
      <c r="BZP11" s="72"/>
      <c r="BZQ11" s="72"/>
      <c r="BZR11" s="72"/>
      <c r="BZS11" s="72"/>
      <c r="BZT11" s="72"/>
      <c r="BZU11" s="72"/>
      <c r="BZV11" s="72"/>
      <c r="BZW11" s="72"/>
      <c r="BZX11" s="72"/>
      <c r="BZY11" s="72"/>
      <c r="BZZ11" s="72"/>
      <c r="CAA11" s="72"/>
      <c r="CAB11" s="72"/>
      <c r="CAC11" s="72"/>
      <c r="CAD11" s="72"/>
      <c r="CAE11" s="72"/>
      <c r="CAF11" s="72"/>
      <c r="CAG11" s="72"/>
      <c r="CAH11" s="72"/>
      <c r="CAI11" s="72"/>
      <c r="CAJ11" s="72"/>
      <c r="CAK11" s="72"/>
      <c r="CAL11" s="72"/>
      <c r="CAM11" s="72"/>
      <c r="CAN11" s="72"/>
      <c r="CAO11" s="72"/>
      <c r="CAP11" s="72"/>
      <c r="CAQ11" s="72"/>
      <c r="CAR11" s="72"/>
      <c r="CAS11" s="72"/>
      <c r="CAT11" s="72"/>
      <c r="CAU11" s="72"/>
      <c r="CAV11" s="72"/>
      <c r="CAW11" s="72"/>
      <c r="CAX11" s="72"/>
      <c r="CAY11" s="72"/>
      <c r="CAZ11" s="72"/>
      <c r="CBA11" s="72"/>
      <c r="CBB11" s="72"/>
      <c r="CBC11" s="72"/>
      <c r="CBD11" s="72"/>
      <c r="CBE11" s="72"/>
      <c r="CBF11" s="72"/>
      <c r="CBG11" s="72"/>
      <c r="CBH11" s="72"/>
      <c r="CBI11" s="72"/>
      <c r="CBJ11" s="72"/>
      <c r="CBK11" s="72"/>
      <c r="CBL11" s="72"/>
      <c r="CBM11" s="72"/>
      <c r="CBN11" s="72"/>
      <c r="CBO11" s="72"/>
      <c r="CBP11" s="72"/>
      <c r="CBQ11" s="72"/>
      <c r="CBR11" s="72"/>
      <c r="CBS11" s="72"/>
      <c r="CBT11" s="72"/>
      <c r="CBU11" s="72"/>
      <c r="CBV11" s="72"/>
      <c r="CBW11" s="72"/>
      <c r="CBX11" s="72"/>
      <c r="CBY11" s="72"/>
      <c r="CBZ11" s="72"/>
      <c r="CCA11" s="72"/>
      <c r="CCB11" s="72"/>
      <c r="CCC11" s="72"/>
      <c r="CCD11" s="72"/>
      <c r="CCE11" s="72"/>
      <c r="CCF11" s="72"/>
      <c r="CCG11" s="72"/>
      <c r="CCH11" s="72"/>
      <c r="CCI11" s="72"/>
      <c r="CCJ11" s="72"/>
      <c r="CCK11" s="72"/>
      <c r="CCL11" s="72"/>
      <c r="CCM11" s="72"/>
      <c r="CCN11" s="72"/>
      <c r="CCO11" s="72"/>
      <c r="CCP11" s="72"/>
      <c r="CCQ11" s="72"/>
      <c r="CCR11" s="72"/>
      <c r="CCS11" s="72"/>
      <c r="CCT11" s="72"/>
      <c r="CCU11" s="72"/>
      <c r="CCV11" s="72"/>
      <c r="CCW11" s="72"/>
      <c r="CCX11" s="72"/>
      <c r="CCY11" s="72"/>
      <c r="CCZ11" s="72"/>
      <c r="CDA11" s="72"/>
      <c r="CDB11" s="72"/>
      <c r="CDC11" s="72"/>
      <c r="CDD11" s="72"/>
      <c r="CDE11" s="72"/>
      <c r="CDF11" s="72"/>
      <c r="CDG11" s="72"/>
      <c r="CDH11" s="72"/>
      <c r="CDI11" s="72"/>
      <c r="CDJ11" s="72"/>
      <c r="CDK11" s="72"/>
      <c r="CDL11" s="72"/>
      <c r="CDM11" s="72"/>
      <c r="CDN11" s="72"/>
      <c r="CDO11" s="72"/>
      <c r="CDP11" s="72"/>
      <c r="CDQ11" s="72"/>
      <c r="CDR11" s="72"/>
      <c r="CDS11" s="72"/>
      <c r="CDT11" s="72"/>
      <c r="CDU11" s="72"/>
      <c r="CDV11" s="72"/>
      <c r="CDW11" s="72"/>
      <c r="CDX11" s="72"/>
      <c r="CDY11" s="72"/>
      <c r="CDZ11" s="72"/>
      <c r="CEA11" s="72"/>
      <c r="CEB11" s="72"/>
      <c r="CEC11" s="72"/>
      <c r="CED11" s="72"/>
      <c r="CEE11" s="72"/>
      <c r="CEF11" s="72"/>
      <c r="CEG11" s="72"/>
      <c r="CEH11" s="72"/>
      <c r="CEI11" s="72"/>
      <c r="CEJ11" s="72"/>
      <c r="CEK11" s="72"/>
      <c r="CEL11" s="72"/>
      <c r="CEM11" s="72"/>
      <c r="CEN11" s="72"/>
      <c r="CEO11" s="72"/>
      <c r="CEP11" s="72"/>
      <c r="CEQ11" s="72"/>
      <c r="CER11" s="72"/>
      <c r="CES11" s="72"/>
      <c r="CET11" s="72"/>
      <c r="CEU11" s="72"/>
      <c r="CEV11" s="72"/>
      <c r="CEW11" s="72"/>
      <c r="CEX11" s="72"/>
      <c r="CEY11" s="72"/>
      <c r="CEZ11" s="72"/>
      <c r="CFA11" s="72"/>
      <c r="CFB11" s="72"/>
      <c r="CFC11" s="72"/>
      <c r="CFD11" s="72"/>
      <c r="CFE11" s="72"/>
      <c r="CFF11" s="72"/>
      <c r="CFG11" s="72"/>
      <c r="CFH11" s="72"/>
      <c r="CFI11" s="72"/>
      <c r="CFJ11" s="72"/>
      <c r="CFK11" s="72"/>
      <c r="CFL11" s="72"/>
      <c r="CFM11" s="72"/>
      <c r="CFN11" s="72"/>
      <c r="CFO11" s="72"/>
      <c r="CFP11" s="72"/>
      <c r="CFQ11" s="72"/>
      <c r="CFR11" s="72"/>
      <c r="CFS11" s="72"/>
      <c r="CFT11" s="72"/>
      <c r="CFU11" s="72"/>
      <c r="CFV11" s="72"/>
      <c r="CFW11" s="72"/>
      <c r="CFX11" s="72"/>
      <c r="CFY11" s="72"/>
      <c r="CFZ11" s="72"/>
      <c r="CGA11" s="72"/>
      <c r="CGB11" s="72"/>
      <c r="CGC11" s="72"/>
      <c r="CGD11" s="72"/>
      <c r="CGE11" s="72"/>
      <c r="CGF11" s="72"/>
      <c r="CGG11" s="72"/>
      <c r="CGH11" s="72"/>
      <c r="CGI11" s="72"/>
      <c r="CGJ11" s="72"/>
      <c r="CGK11" s="72"/>
      <c r="CGL11" s="72"/>
      <c r="CGM11" s="72"/>
      <c r="CGN11" s="72"/>
      <c r="CGO11" s="72"/>
      <c r="CGP11" s="72"/>
      <c r="CGQ11" s="72"/>
      <c r="CGR11" s="72"/>
      <c r="CGS11" s="72"/>
      <c r="CGT11" s="72"/>
      <c r="CGU11" s="72"/>
      <c r="CGV11" s="72"/>
      <c r="CGW11" s="72"/>
      <c r="CGX11" s="72"/>
      <c r="CGY11" s="72"/>
      <c r="CGZ11" s="72"/>
      <c r="CHA11" s="72"/>
      <c r="CHB11" s="72"/>
      <c r="CHC11" s="72"/>
      <c r="CHD11" s="72"/>
      <c r="CHE11" s="72"/>
      <c r="CHF11" s="72"/>
      <c r="CHG11" s="72"/>
      <c r="CHH11" s="72"/>
      <c r="CHI11" s="72"/>
      <c r="CHJ11" s="72"/>
      <c r="CHK11" s="72"/>
      <c r="CHL11" s="72"/>
      <c r="CHM11" s="72"/>
      <c r="CHN11" s="72"/>
      <c r="CHO11" s="72"/>
      <c r="CHP11" s="72"/>
      <c r="CHQ11" s="72"/>
      <c r="CHR11" s="72"/>
      <c r="CHS11" s="72"/>
      <c r="CHT11" s="72"/>
      <c r="CHU11" s="72"/>
      <c r="CHV11" s="72"/>
      <c r="CHW11" s="72"/>
      <c r="CHX11" s="72"/>
      <c r="CHY11" s="72"/>
      <c r="CHZ11" s="72"/>
      <c r="CIA11" s="72"/>
      <c r="CIB11" s="72"/>
      <c r="CIC11" s="72"/>
      <c r="CID11" s="72"/>
      <c r="CIE11" s="72"/>
      <c r="CIF11" s="72"/>
      <c r="CIG11" s="72"/>
      <c r="CIH11" s="72"/>
      <c r="CII11" s="72"/>
      <c r="CIJ11" s="72"/>
      <c r="CIK11" s="72"/>
      <c r="CIL11" s="72"/>
      <c r="CIM11" s="72"/>
      <c r="CIN11" s="72"/>
      <c r="CIO11" s="72"/>
      <c r="CIP11" s="72"/>
      <c r="CIQ11" s="72"/>
      <c r="CIR11" s="72"/>
      <c r="CIS11" s="72"/>
      <c r="CIT11" s="72"/>
      <c r="CIU11" s="72"/>
      <c r="CIV11" s="72"/>
      <c r="CIW11" s="72"/>
      <c r="CIX11" s="72"/>
      <c r="CIY11" s="72"/>
      <c r="CIZ11" s="72"/>
      <c r="CJA11" s="72"/>
      <c r="CJB11" s="72"/>
      <c r="CJC11" s="72"/>
      <c r="CJD11" s="72"/>
      <c r="CJE11" s="72"/>
      <c r="CJF11" s="72"/>
      <c r="CJG11" s="72"/>
      <c r="CJH11" s="72"/>
      <c r="CJI11" s="72"/>
      <c r="CJJ11" s="72"/>
      <c r="CJK11" s="72"/>
      <c r="CJL11" s="72"/>
      <c r="CJM11" s="72"/>
      <c r="CJN11" s="72"/>
      <c r="CJO11" s="72"/>
      <c r="CJP11" s="72"/>
      <c r="CJQ11" s="72"/>
      <c r="CJR11" s="72"/>
      <c r="CJS11" s="72"/>
      <c r="CJT11" s="72"/>
      <c r="CJU11" s="72"/>
      <c r="CJV11" s="72"/>
      <c r="CJW11" s="72"/>
      <c r="CJX11" s="72"/>
      <c r="CJY11" s="72"/>
      <c r="CJZ11" s="72"/>
      <c r="CKA11" s="72"/>
      <c r="CKB11" s="72"/>
      <c r="CKC11" s="72"/>
      <c r="CKD11" s="72"/>
      <c r="CKE11" s="72"/>
      <c r="CKF11" s="72"/>
      <c r="CKG11" s="72"/>
      <c r="CKH11" s="72"/>
      <c r="CKI11" s="72"/>
      <c r="CKJ11" s="72"/>
      <c r="CKK11" s="72"/>
      <c r="CKL11" s="72"/>
      <c r="CKM11" s="72"/>
      <c r="CKN11" s="72"/>
      <c r="CKO11" s="72"/>
      <c r="CKP11" s="72"/>
      <c r="CKQ11" s="72"/>
      <c r="CKR11" s="72"/>
      <c r="CKS11" s="72"/>
      <c r="CKT11" s="72"/>
      <c r="CKU11" s="72"/>
      <c r="CKV11" s="72"/>
      <c r="CKW11" s="72"/>
      <c r="CKX11" s="72"/>
      <c r="CKY11" s="72"/>
      <c r="CKZ11" s="72"/>
      <c r="CLA11" s="72"/>
      <c r="CLB11" s="72"/>
      <c r="CLC11" s="72"/>
      <c r="CLD11" s="72"/>
      <c r="CLE11" s="72"/>
      <c r="CLF11" s="72"/>
      <c r="CLG11" s="72"/>
      <c r="CLH11" s="72"/>
      <c r="CLI11" s="72"/>
      <c r="CLJ11" s="72"/>
      <c r="CLK11" s="72"/>
      <c r="CLL11" s="72"/>
      <c r="CLM11" s="72"/>
      <c r="CLN11" s="72"/>
      <c r="CLO11" s="72"/>
      <c r="CLP11" s="72"/>
      <c r="CLQ11" s="72"/>
      <c r="CLR11" s="72"/>
      <c r="CLS11" s="72"/>
      <c r="CLT11" s="72"/>
      <c r="CLU11" s="72"/>
      <c r="CLV11" s="72"/>
      <c r="CLW11" s="72"/>
      <c r="CLX11" s="72"/>
      <c r="CLY11" s="72"/>
      <c r="CLZ11" s="72"/>
      <c r="CMA11" s="72"/>
      <c r="CMB11" s="72"/>
      <c r="CMC11" s="72"/>
      <c r="CMD11" s="72"/>
      <c r="CME11" s="72"/>
      <c r="CMF11" s="72"/>
      <c r="CMG11" s="72"/>
      <c r="CMH11" s="72"/>
      <c r="CMI11" s="72"/>
      <c r="CMJ11" s="72"/>
      <c r="CMK11" s="72"/>
      <c r="CML11" s="72"/>
      <c r="CMM11" s="72"/>
      <c r="CMN11" s="72"/>
      <c r="CMO11" s="72"/>
      <c r="CMP11" s="72"/>
      <c r="CMQ11" s="72"/>
      <c r="CMR11" s="72"/>
      <c r="CMS11" s="72"/>
      <c r="CMT11" s="72"/>
      <c r="CMU11" s="72"/>
      <c r="CMV11" s="72"/>
      <c r="CMW11" s="72"/>
      <c r="CMX11" s="72"/>
      <c r="CMY11" s="72"/>
      <c r="CMZ11" s="72"/>
      <c r="CNA11" s="72"/>
      <c r="CNB11" s="72"/>
      <c r="CNC11" s="72"/>
      <c r="CND11" s="72"/>
      <c r="CNE11" s="72"/>
      <c r="CNF11" s="72"/>
      <c r="CNG11" s="72"/>
      <c r="CNH11" s="72"/>
      <c r="CNI11" s="72"/>
      <c r="CNJ11" s="72"/>
      <c r="CNK11" s="72"/>
      <c r="CNL11" s="72"/>
      <c r="CNM11" s="72"/>
      <c r="CNN11" s="72"/>
      <c r="CNO11" s="72"/>
      <c r="CNP11" s="72"/>
      <c r="CNQ11" s="72"/>
      <c r="CNR11" s="72"/>
      <c r="CNS11" s="72"/>
      <c r="CNT11" s="72"/>
      <c r="CNU11" s="72"/>
      <c r="CNV11" s="72"/>
      <c r="CNW11" s="72"/>
      <c r="CNX11" s="72"/>
      <c r="CNY11" s="72"/>
      <c r="CNZ11" s="72"/>
      <c r="COA11" s="72"/>
      <c r="COB11" s="72"/>
      <c r="COC11" s="72"/>
      <c r="COD11" s="72"/>
      <c r="COE11" s="72"/>
      <c r="COF11" s="72"/>
      <c r="COG11" s="72"/>
      <c r="COH11" s="72"/>
      <c r="COI11" s="72"/>
      <c r="COJ11" s="72"/>
      <c r="COK11" s="72"/>
      <c r="COL11" s="72"/>
      <c r="COM11" s="72"/>
      <c r="CON11" s="72"/>
      <c r="COO11" s="72"/>
      <c r="COP11" s="72"/>
      <c r="COQ11" s="72"/>
      <c r="COR11" s="72"/>
      <c r="COS11" s="72"/>
      <c r="COT11" s="72"/>
      <c r="COU11" s="72"/>
      <c r="COV11" s="72"/>
      <c r="COW11" s="72"/>
      <c r="COX11" s="72"/>
      <c r="COY11" s="72"/>
      <c r="COZ11" s="72"/>
      <c r="CPA11" s="72"/>
      <c r="CPB11" s="72"/>
      <c r="CPC11" s="72"/>
      <c r="CPD11" s="72"/>
      <c r="CPE11" s="72"/>
      <c r="CPF11" s="72"/>
      <c r="CPG11" s="72"/>
      <c r="CPH11" s="72"/>
      <c r="CPI11" s="72"/>
      <c r="CPJ11" s="72"/>
      <c r="CPK11" s="72"/>
      <c r="CPL11" s="72"/>
      <c r="CPM11" s="72"/>
      <c r="CPN11" s="72"/>
      <c r="CPO11" s="72"/>
      <c r="CPP11" s="72"/>
      <c r="CPQ11" s="72"/>
      <c r="CPR11" s="72"/>
      <c r="CPS11" s="72"/>
      <c r="CPT11" s="72"/>
      <c r="CPU11" s="72"/>
      <c r="CPV11" s="72"/>
      <c r="CPW11" s="72"/>
      <c r="CPX11" s="72"/>
      <c r="CPY11" s="72"/>
      <c r="CPZ11" s="72"/>
      <c r="CQA11" s="72"/>
      <c r="CQB11" s="72"/>
      <c r="CQC11" s="72"/>
      <c r="CQD11" s="72"/>
      <c r="CQE11" s="72"/>
      <c r="CQF11" s="72"/>
      <c r="CQG11" s="72"/>
      <c r="CQH11" s="72"/>
      <c r="CQI11" s="72"/>
      <c r="CQJ11" s="72"/>
      <c r="CQK11" s="72"/>
      <c r="CQL11" s="72"/>
      <c r="CQM11" s="72"/>
      <c r="CQN11" s="72"/>
      <c r="CQO11" s="72"/>
      <c r="CQP11" s="72"/>
      <c r="CQQ11" s="72"/>
      <c r="CQR11" s="72"/>
      <c r="CQS11" s="72"/>
      <c r="CQT11" s="72"/>
      <c r="CQU11" s="72"/>
      <c r="CQV11" s="72"/>
      <c r="CQW11" s="72"/>
      <c r="CQX11" s="72"/>
      <c r="CQY11" s="72"/>
      <c r="CQZ11" s="72"/>
      <c r="CRA11" s="72"/>
      <c r="CRB11" s="72"/>
      <c r="CRC11" s="72"/>
      <c r="CRD11" s="72"/>
      <c r="CRE11" s="72"/>
      <c r="CRF11" s="72"/>
      <c r="CRG11" s="72"/>
      <c r="CRH11" s="72"/>
      <c r="CRI11" s="72"/>
      <c r="CRJ11" s="72"/>
      <c r="CRK11" s="72"/>
      <c r="CRL11" s="72"/>
      <c r="CRM11" s="72"/>
      <c r="CRN11" s="72"/>
      <c r="CRO11" s="72"/>
      <c r="CRP11" s="72"/>
      <c r="CRQ11" s="72"/>
      <c r="CRR11" s="72"/>
      <c r="CRS11" s="72"/>
      <c r="CRT11" s="72"/>
      <c r="CRU11" s="72"/>
      <c r="CRV11" s="72"/>
      <c r="CRW11" s="72"/>
      <c r="CRX11" s="72"/>
      <c r="CRY11" s="72"/>
      <c r="CRZ11" s="72"/>
      <c r="CSA11" s="72"/>
      <c r="CSB11" s="72"/>
      <c r="CSC11" s="72"/>
      <c r="CSD11" s="72"/>
      <c r="CSE11" s="72"/>
      <c r="CSF11" s="72"/>
      <c r="CSG11" s="72"/>
      <c r="CSH11" s="72"/>
      <c r="CSI11" s="72"/>
      <c r="CSJ11" s="72"/>
      <c r="CSK11" s="72"/>
      <c r="CSL11" s="72"/>
      <c r="CSM11" s="72"/>
      <c r="CSN11" s="72"/>
      <c r="CSO11" s="72"/>
      <c r="CSP11" s="72"/>
      <c r="CSQ11" s="72"/>
      <c r="CSR11" s="72"/>
      <c r="CSS11" s="72"/>
      <c r="CST11" s="72"/>
      <c r="CSU11" s="72"/>
      <c r="CSV11" s="72"/>
      <c r="CSW11" s="72"/>
      <c r="CSX11" s="72"/>
      <c r="CSY11" s="72"/>
      <c r="CSZ11" s="72"/>
      <c r="CTA11" s="72"/>
      <c r="CTB11" s="72"/>
      <c r="CTC11" s="72"/>
      <c r="CTD11" s="72"/>
      <c r="CTE11" s="72"/>
      <c r="CTF11" s="72"/>
      <c r="CTG11" s="72"/>
      <c r="CTH11" s="72"/>
      <c r="CTI11" s="72"/>
      <c r="CTJ11" s="72"/>
      <c r="CTK11" s="72"/>
      <c r="CTL11" s="72"/>
      <c r="CTM11" s="72"/>
      <c r="CTN11" s="72"/>
      <c r="CTO11" s="72"/>
      <c r="CTP11" s="72"/>
      <c r="CTQ11" s="72"/>
      <c r="CTR11" s="72"/>
      <c r="CTS11" s="72"/>
      <c r="CTT11" s="72"/>
      <c r="CTU11" s="72"/>
      <c r="CTV11" s="72"/>
      <c r="CTW11" s="72"/>
      <c r="CTX11" s="72"/>
      <c r="CTY11" s="72"/>
      <c r="CTZ11" s="72"/>
      <c r="CUA11" s="72"/>
      <c r="CUB11" s="72"/>
      <c r="CUC11" s="72"/>
      <c r="CUD11" s="72"/>
      <c r="CUE11" s="72"/>
      <c r="CUF11" s="72"/>
      <c r="CUG11" s="72"/>
      <c r="CUH11" s="72"/>
      <c r="CUI11" s="72"/>
      <c r="CUJ11" s="72"/>
      <c r="CUK11" s="72"/>
      <c r="CUL11" s="72"/>
      <c r="CUM11" s="72"/>
      <c r="CUN11" s="72"/>
      <c r="CUO11" s="72"/>
      <c r="CUP11" s="72"/>
      <c r="CUQ11" s="72"/>
      <c r="CUR11" s="72"/>
      <c r="CUS11" s="72"/>
      <c r="CUT11" s="72"/>
      <c r="CUU11" s="72"/>
      <c r="CUV11" s="72"/>
      <c r="CUW11" s="72"/>
      <c r="CUX11" s="72"/>
      <c r="CUY11" s="72"/>
      <c r="CUZ11" s="72"/>
      <c r="CVA11" s="72"/>
      <c r="CVB11" s="72"/>
      <c r="CVC11" s="72"/>
      <c r="CVD11" s="72"/>
      <c r="CVE11" s="72"/>
      <c r="CVF11" s="72"/>
      <c r="CVG11" s="72"/>
      <c r="CVH11" s="72"/>
      <c r="CVI11" s="72"/>
      <c r="CVJ11" s="72"/>
      <c r="CVK11" s="72"/>
      <c r="CVL11" s="72"/>
      <c r="CVM11" s="72"/>
      <c r="CVN11" s="72"/>
      <c r="CVO11" s="72"/>
      <c r="CVP11" s="72"/>
      <c r="CVQ11" s="72"/>
      <c r="CVR11" s="72"/>
      <c r="CVS11" s="72"/>
      <c r="CVT11" s="72"/>
      <c r="CVU11" s="72"/>
      <c r="CVV11" s="72"/>
      <c r="CVW11" s="72"/>
      <c r="CVX11" s="72"/>
      <c r="CVY11" s="72"/>
      <c r="CVZ11" s="72"/>
      <c r="CWA11" s="72"/>
      <c r="CWB11" s="72"/>
      <c r="CWC11" s="72"/>
      <c r="CWD11" s="72"/>
      <c r="CWE11" s="72"/>
      <c r="CWF11" s="72"/>
      <c r="CWG11" s="72"/>
      <c r="CWH11" s="72"/>
      <c r="CWI11" s="72"/>
      <c r="CWJ11" s="72"/>
      <c r="CWK11" s="72"/>
      <c r="CWL11" s="72"/>
      <c r="CWM11" s="72"/>
      <c r="CWN11" s="72"/>
      <c r="CWO11" s="72"/>
      <c r="CWP11" s="72"/>
      <c r="CWQ11" s="72"/>
      <c r="CWR11" s="72"/>
      <c r="CWS11" s="72"/>
      <c r="CWT11" s="72"/>
      <c r="CWU11" s="72"/>
      <c r="CWV11" s="72"/>
      <c r="CWW11" s="72"/>
      <c r="CWX11" s="72"/>
      <c r="CWY11" s="72"/>
      <c r="CWZ11" s="72"/>
      <c r="CXA11" s="72"/>
      <c r="CXB11" s="72"/>
      <c r="CXC11" s="72"/>
      <c r="CXD11" s="72"/>
      <c r="CXE11" s="72"/>
      <c r="CXF11" s="72"/>
      <c r="CXG11" s="72"/>
      <c r="CXH11" s="72"/>
      <c r="CXI11" s="72"/>
      <c r="CXJ11" s="72"/>
      <c r="CXK11" s="72"/>
      <c r="CXL11" s="72"/>
      <c r="CXM11" s="72"/>
      <c r="CXN11" s="72"/>
      <c r="CXO11" s="72"/>
      <c r="CXP11" s="72"/>
      <c r="CXQ11" s="72"/>
      <c r="CXR11" s="72"/>
      <c r="CXS11" s="72"/>
      <c r="CXT11" s="72"/>
      <c r="CXU11" s="72"/>
      <c r="CXV11" s="72"/>
      <c r="CXW11" s="72"/>
      <c r="CXX11" s="72"/>
      <c r="CXY11" s="72"/>
      <c r="CXZ11" s="72"/>
      <c r="CYA11" s="72"/>
      <c r="CYB11" s="72"/>
      <c r="CYC11" s="72"/>
      <c r="CYD11" s="72"/>
      <c r="CYE11" s="72"/>
      <c r="CYF11" s="72"/>
      <c r="CYG11" s="72"/>
      <c r="CYH11" s="72"/>
      <c r="CYI11" s="72"/>
      <c r="CYJ11" s="72"/>
      <c r="CYK11" s="72"/>
      <c r="CYL11" s="72"/>
      <c r="CYM11" s="72"/>
      <c r="CYN11" s="72"/>
      <c r="CYO11" s="72"/>
      <c r="CYP11" s="72"/>
      <c r="CYQ11" s="72"/>
      <c r="CYR11" s="72"/>
      <c r="CYS11" s="72"/>
      <c r="CYT11" s="72"/>
      <c r="CYU11" s="72"/>
      <c r="CYV11" s="72"/>
      <c r="CYW11" s="72"/>
      <c r="CYX11" s="72"/>
      <c r="CYY11" s="72"/>
      <c r="CYZ11" s="72"/>
      <c r="CZA11" s="72"/>
      <c r="CZB11" s="72"/>
      <c r="CZC11" s="72"/>
      <c r="CZD11" s="72"/>
      <c r="CZE11" s="72"/>
      <c r="CZF11" s="72"/>
      <c r="CZG11" s="72"/>
      <c r="CZH11" s="72"/>
      <c r="CZI11" s="72"/>
      <c r="CZJ11" s="72"/>
      <c r="CZK11" s="72"/>
      <c r="CZL11" s="72"/>
      <c r="CZM11" s="72"/>
      <c r="CZN11" s="72"/>
      <c r="CZO11" s="72"/>
      <c r="CZP11" s="72"/>
      <c r="CZQ11" s="72"/>
      <c r="CZR11" s="72"/>
      <c r="CZS11" s="72"/>
      <c r="CZT11" s="72"/>
      <c r="CZU11" s="72"/>
      <c r="CZV11" s="72"/>
      <c r="CZW11" s="72"/>
      <c r="CZX11" s="72"/>
      <c r="CZY11" s="72"/>
      <c r="CZZ11" s="72"/>
      <c r="DAA11" s="72"/>
      <c r="DAB11" s="72"/>
      <c r="DAC11" s="72"/>
      <c r="DAD11" s="72"/>
      <c r="DAE11" s="72"/>
      <c r="DAF11" s="72"/>
      <c r="DAG11" s="72"/>
      <c r="DAH11" s="72"/>
      <c r="DAI11" s="72"/>
      <c r="DAJ11" s="72"/>
      <c r="DAK11" s="72"/>
      <c r="DAL11" s="72"/>
      <c r="DAM11" s="72"/>
      <c r="DAN11" s="72"/>
      <c r="DAO11" s="72"/>
      <c r="DAP11" s="72"/>
      <c r="DAQ11" s="72"/>
      <c r="DAR11" s="72"/>
      <c r="DAS11" s="72"/>
      <c r="DAT11" s="72"/>
      <c r="DAU11" s="72"/>
      <c r="DAV11" s="72"/>
      <c r="DAW11" s="72"/>
      <c r="DAX11" s="72"/>
      <c r="DAY11" s="72"/>
      <c r="DAZ11" s="72"/>
      <c r="DBA11" s="72"/>
      <c r="DBB11" s="72"/>
      <c r="DBC11" s="72"/>
      <c r="DBD11" s="72"/>
      <c r="DBE11" s="72"/>
      <c r="DBF11" s="72"/>
      <c r="DBG11" s="72"/>
      <c r="DBH11" s="72"/>
      <c r="DBI11" s="72"/>
      <c r="DBJ11" s="72"/>
      <c r="DBK11" s="72"/>
      <c r="DBL11" s="72"/>
      <c r="DBM11" s="72"/>
      <c r="DBN11" s="72"/>
      <c r="DBO11" s="72"/>
      <c r="DBP11" s="72"/>
      <c r="DBQ11" s="72"/>
      <c r="DBR11" s="72"/>
      <c r="DBS11" s="72"/>
      <c r="DBT11" s="72"/>
      <c r="DBU11" s="72"/>
      <c r="DBV11" s="72"/>
      <c r="DBW11" s="72"/>
      <c r="DBX11" s="72"/>
      <c r="DBY11" s="72"/>
      <c r="DBZ11" s="72"/>
      <c r="DCA11" s="72"/>
      <c r="DCB11" s="72"/>
      <c r="DCC11" s="72"/>
      <c r="DCD11" s="72"/>
      <c r="DCE11" s="72"/>
      <c r="DCF11" s="72"/>
      <c r="DCG11" s="72"/>
      <c r="DCH11" s="72"/>
      <c r="DCI11" s="72"/>
      <c r="DCJ11" s="72"/>
      <c r="DCK11" s="72"/>
      <c r="DCL11" s="72"/>
      <c r="DCM11" s="72"/>
      <c r="DCN11" s="72"/>
      <c r="DCO11" s="72"/>
      <c r="DCP11" s="72"/>
      <c r="DCQ11" s="72"/>
      <c r="DCR11" s="72"/>
      <c r="DCS11" s="72"/>
      <c r="DCT11" s="72"/>
      <c r="DCU11" s="72"/>
      <c r="DCV11" s="72"/>
      <c r="DCW11" s="72"/>
      <c r="DCX11" s="72"/>
      <c r="DCY11" s="72"/>
      <c r="DCZ11" s="72"/>
      <c r="DDA11" s="72"/>
      <c r="DDB11" s="72"/>
      <c r="DDC11" s="72"/>
      <c r="DDD11" s="72"/>
      <c r="DDE11" s="72"/>
      <c r="DDF11" s="72"/>
      <c r="DDG11" s="72"/>
      <c r="DDH11" s="72"/>
      <c r="DDI11" s="72"/>
      <c r="DDJ11" s="72"/>
      <c r="DDK11" s="72"/>
      <c r="DDL11" s="72"/>
      <c r="DDM11" s="72"/>
      <c r="DDN11" s="72"/>
      <c r="DDO11" s="72"/>
      <c r="DDP11" s="72"/>
      <c r="DDQ11" s="72"/>
      <c r="DDR11" s="72"/>
      <c r="DDS11" s="72"/>
      <c r="DDT11" s="72"/>
      <c r="DDU11" s="72"/>
      <c r="DDV11" s="72"/>
      <c r="DDW11" s="72"/>
      <c r="DDX11" s="72"/>
      <c r="DDY11" s="72"/>
      <c r="DDZ11" s="72"/>
      <c r="DEA11" s="72"/>
      <c r="DEB11" s="72"/>
      <c r="DEC11" s="72"/>
      <c r="DED11" s="72"/>
      <c r="DEE11" s="72"/>
      <c r="DEF11" s="72"/>
      <c r="DEG11" s="72"/>
      <c r="DEH11" s="72"/>
      <c r="DEI11" s="72"/>
      <c r="DEJ11" s="72"/>
      <c r="DEK11" s="72"/>
      <c r="DEL11" s="72"/>
      <c r="DEM11" s="72"/>
      <c r="DEN11" s="72"/>
      <c r="DEO11" s="72"/>
      <c r="DEP11" s="72"/>
      <c r="DEQ11" s="72"/>
      <c r="DER11" s="72"/>
      <c r="DES11" s="72"/>
      <c r="DET11" s="72"/>
      <c r="DEU11" s="72"/>
      <c r="DEV11" s="72"/>
      <c r="DEW11" s="72"/>
      <c r="DEX11" s="72"/>
      <c r="DEY11" s="72"/>
      <c r="DEZ11" s="72"/>
      <c r="DFA11" s="72"/>
      <c r="DFB11" s="72"/>
      <c r="DFC11" s="72"/>
      <c r="DFD11" s="72"/>
      <c r="DFE11" s="72"/>
      <c r="DFF11" s="72"/>
      <c r="DFG11" s="72"/>
      <c r="DFH11" s="72"/>
      <c r="DFI11" s="72"/>
      <c r="DFJ11" s="72"/>
      <c r="DFK11" s="72"/>
      <c r="DFL11" s="72"/>
      <c r="DFM11" s="72"/>
      <c r="DFN11" s="72"/>
      <c r="DFO11" s="72"/>
      <c r="DFP11" s="72"/>
      <c r="DFQ11" s="72"/>
      <c r="DFR11" s="72"/>
      <c r="DFS11" s="72"/>
      <c r="DFT11" s="72"/>
      <c r="DFU11" s="72"/>
      <c r="DFV11" s="72"/>
      <c r="DFW11" s="72"/>
      <c r="DFX11" s="72"/>
      <c r="DFY11" s="72"/>
      <c r="DFZ11" s="72"/>
      <c r="DGA11" s="72"/>
      <c r="DGB11" s="72"/>
      <c r="DGC11" s="72"/>
      <c r="DGD11" s="72"/>
      <c r="DGE11" s="72"/>
      <c r="DGF11" s="72"/>
      <c r="DGG11" s="72"/>
      <c r="DGH11" s="72"/>
      <c r="DGI11" s="72"/>
      <c r="DGJ11" s="72"/>
      <c r="DGK11" s="72"/>
      <c r="DGL11" s="72"/>
      <c r="DGM11" s="72"/>
      <c r="DGN11" s="72"/>
      <c r="DGO11" s="72"/>
      <c r="DGP11" s="72"/>
      <c r="DGQ11" s="72"/>
      <c r="DGR11" s="72"/>
      <c r="DGS11" s="72"/>
      <c r="DGT11" s="72"/>
      <c r="DGU11" s="72"/>
      <c r="DGV11" s="72"/>
      <c r="DGW11" s="72"/>
      <c r="DGX11" s="72"/>
      <c r="DGY11" s="72"/>
      <c r="DGZ11" s="72"/>
      <c r="DHA11" s="72"/>
      <c r="DHB11" s="72"/>
      <c r="DHC11" s="72"/>
      <c r="DHD11" s="72"/>
      <c r="DHE11" s="72"/>
      <c r="DHF11" s="72"/>
      <c r="DHG11" s="72"/>
      <c r="DHH11" s="72"/>
      <c r="DHI11" s="72"/>
      <c r="DHJ11" s="72"/>
      <c r="DHK11" s="72"/>
      <c r="DHL11" s="72"/>
      <c r="DHM11" s="72"/>
      <c r="DHN11" s="72"/>
      <c r="DHO11" s="72"/>
      <c r="DHP11" s="72"/>
      <c r="DHQ11" s="72"/>
      <c r="DHR11" s="72"/>
      <c r="DHS11" s="72"/>
      <c r="DHT11" s="72"/>
      <c r="DHU11" s="72"/>
      <c r="DHV11" s="72"/>
      <c r="DHW11" s="72"/>
      <c r="DHX11" s="72"/>
      <c r="DHY11" s="72"/>
      <c r="DHZ11" s="72"/>
      <c r="DIA11" s="72"/>
      <c r="DIB11" s="72"/>
      <c r="DIC11" s="72"/>
      <c r="DID11" s="72"/>
      <c r="DIE11" s="72"/>
      <c r="DIF11" s="72"/>
      <c r="DIG11" s="72"/>
      <c r="DIH11" s="72"/>
      <c r="DII11" s="72"/>
      <c r="DIJ11" s="72"/>
      <c r="DIK11" s="72"/>
      <c r="DIL11" s="72"/>
      <c r="DIM11" s="72"/>
      <c r="DIN11" s="72"/>
      <c r="DIO11" s="72"/>
      <c r="DIP11" s="72"/>
      <c r="DIQ11" s="72"/>
      <c r="DIR11" s="72"/>
      <c r="DIS11" s="72"/>
      <c r="DIT11" s="72"/>
      <c r="DIU11" s="72"/>
      <c r="DIV11" s="72"/>
      <c r="DIW11" s="72"/>
      <c r="DIX11" s="72"/>
      <c r="DIY11" s="72"/>
      <c r="DIZ11" s="72"/>
      <c r="DJA11" s="72"/>
      <c r="DJB11" s="72"/>
      <c r="DJC11" s="72"/>
      <c r="DJD11" s="72"/>
      <c r="DJE11" s="72"/>
      <c r="DJF11" s="72"/>
      <c r="DJG11" s="72"/>
      <c r="DJH11" s="72"/>
      <c r="DJI11" s="72"/>
      <c r="DJJ11" s="72"/>
      <c r="DJK11" s="72"/>
      <c r="DJL11" s="72"/>
      <c r="DJM11" s="72"/>
      <c r="DJN11" s="72"/>
      <c r="DJO11" s="72"/>
      <c r="DJP11" s="72"/>
      <c r="DJQ11" s="72"/>
      <c r="DJR11" s="72"/>
      <c r="DJS11" s="72"/>
      <c r="DJT11" s="72"/>
      <c r="DJU11" s="72"/>
      <c r="DJV11" s="72"/>
      <c r="DJW11" s="72"/>
      <c r="DJX11" s="72"/>
      <c r="DJY11" s="72"/>
      <c r="DJZ11" s="72"/>
      <c r="DKA11" s="72"/>
      <c r="DKB11" s="72"/>
      <c r="DKC11" s="72"/>
      <c r="DKD11" s="72"/>
      <c r="DKE11" s="72"/>
      <c r="DKF11" s="72"/>
      <c r="DKG11" s="72"/>
      <c r="DKH11" s="72"/>
      <c r="DKI11" s="72"/>
      <c r="DKJ11" s="72"/>
      <c r="DKK11" s="72"/>
      <c r="DKL11" s="72"/>
      <c r="DKM11" s="72"/>
      <c r="DKN11" s="72"/>
      <c r="DKO11" s="72"/>
      <c r="DKP11" s="72"/>
      <c r="DKQ11" s="72"/>
      <c r="DKR11" s="72"/>
      <c r="DKS11" s="72"/>
      <c r="DKT11" s="72"/>
      <c r="DKU11" s="72"/>
      <c r="DKV11" s="72"/>
      <c r="DKW11" s="72"/>
      <c r="DKX11" s="72"/>
      <c r="DKY11" s="72"/>
      <c r="DKZ11" s="72"/>
      <c r="DLA11" s="72"/>
      <c r="DLB11" s="72"/>
      <c r="DLC11" s="72"/>
      <c r="DLD11" s="72"/>
      <c r="DLE11" s="72"/>
      <c r="DLF11" s="72"/>
      <c r="DLG11" s="72"/>
      <c r="DLH11" s="72"/>
      <c r="DLI11" s="72"/>
      <c r="DLJ11" s="72"/>
      <c r="DLK11" s="72"/>
      <c r="DLL11" s="72"/>
      <c r="DLM11" s="72"/>
      <c r="DLN11" s="72"/>
      <c r="DLO11" s="72"/>
      <c r="DLP11" s="72"/>
      <c r="DLQ11" s="72"/>
      <c r="DLR11" s="72"/>
      <c r="DLS11" s="72"/>
      <c r="DLT11" s="72"/>
      <c r="DLU11" s="72"/>
      <c r="DLV11" s="72"/>
      <c r="DLW11" s="72"/>
      <c r="DLX11" s="72"/>
      <c r="DLY11" s="72"/>
      <c r="DLZ11" s="72"/>
      <c r="DMA11" s="72"/>
      <c r="DMB11" s="72"/>
      <c r="DMC11" s="72"/>
      <c r="DMD11" s="72"/>
      <c r="DME11" s="72"/>
      <c r="DMF11" s="72"/>
      <c r="DMG11" s="72"/>
      <c r="DMH11" s="72"/>
      <c r="DMI11" s="72"/>
      <c r="DMJ11" s="72"/>
      <c r="DMK11" s="72"/>
      <c r="DML11" s="72"/>
      <c r="DMM11" s="72"/>
      <c r="DMN11" s="72"/>
      <c r="DMO11" s="72"/>
      <c r="DMP11" s="72"/>
      <c r="DMQ11" s="72"/>
      <c r="DMR11" s="72"/>
      <c r="DMS11" s="72"/>
      <c r="DMT11" s="72"/>
      <c r="DMU11" s="72"/>
      <c r="DMV11" s="72"/>
      <c r="DMW11" s="72"/>
      <c r="DMX11" s="72"/>
      <c r="DMY11" s="72"/>
      <c r="DMZ11" s="72"/>
      <c r="DNA11" s="72"/>
      <c r="DNB11" s="72"/>
      <c r="DNC11" s="72"/>
      <c r="DND11" s="72"/>
      <c r="DNE11" s="72"/>
      <c r="DNF11" s="72"/>
      <c r="DNG11" s="72"/>
      <c r="DNH11" s="72"/>
      <c r="DNI11" s="72"/>
      <c r="DNJ11" s="72"/>
      <c r="DNK11" s="72"/>
      <c r="DNL11" s="72"/>
      <c r="DNM11" s="72"/>
      <c r="DNN11" s="72"/>
      <c r="DNO11" s="72"/>
      <c r="DNP11" s="72"/>
      <c r="DNQ11" s="72"/>
      <c r="DNR11" s="72"/>
      <c r="DNS11" s="72"/>
      <c r="DNT11" s="72"/>
      <c r="DNU11" s="72"/>
      <c r="DNV11" s="72"/>
      <c r="DNW11" s="72"/>
      <c r="DNX11" s="72"/>
      <c r="DNY11" s="72"/>
      <c r="DNZ11" s="72"/>
      <c r="DOA11" s="72"/>
      <c r="DOB11" s="72"/>
      <c r="DOC11" s="72"/>
      <c r="DOD11" s="72"/>
      <c r="DOE11" s="72"/>
      <c r="DOF11" s="72"/>
      <c r="DOG11" s="72"/>
      <c r="DOH11" s="72"/>
      <c r="DOI11" s="72"/>
      <c r="DOJ11" s="72"/>
      <c r="DOK11" s="72"/>
      <c r="DOL11" s="72"/>
      <c r="DOM11" s="72"/>
      <c r="DON11" s="72"/>
      <c r="DOO11" s="72"/>
      <c r="DOP11" s="72"/>
      <c r="DOQ11" s="72"/>
      <c r="DOR11" s="72"/>
      <c r="DOS11" s="72"/>
      <c r="DOT11" s="72"/>
      <c r="DOU11" s="72"/>
      <c r="DOV11" s="72"/>
      <c r="DOW11" s="72"/>
      <c r="DOX11" s="72"/>
      <c r="DOY11" s="72"/>
      <c r="DOZ11" s="72"/>
      <c r="DPA11" s="72"/>
      <c r="DPB11" s="72"/>
      <c r="DPC11" s="72"/>
      <c r="DPD11" s="72"/>
      <c r="DPE11" s="72"/>
      <c r="DPF11" s="72"/>
      <c r="DPG11" s="72"/>
      <c r="DPH11" s="72"/>
      <c r="DPI11" s="72"/>
      <c r="DPJ11" s="72"/>
      <c r="DPK11" s="72"/>
      <c r="DPL11" s="72"/>
      <c r="DPM11" s="72"/>
      <c r="DPN11" s="72"/>
      <c r="DPO11" s="72"/>
      <c r="DPP11" s="72"/>
      <c r="DPQ11" s="72"/>
      <c r="DPR11" s="72"/>
      <c r="DPS11" s="72"/>
      <c r="DPT11" s="72"/>
      <c r="DPU11" s="72"/>
      <c r="DPV11" s="72"/>
      <c r="DPW11" s="72"/>
      <c r="DPX11" s="72"/>
      <c r="DPY11" s="72"/>
      <c r="DPZ11" s="72"/>
      <c r="DQA11" s="72"/>
      <c r="DQB11" s="72"/>
      <c r="DQC11" s="72"/>
      <c r="DQD11" s="72"/>
      <c r="DQE11" s="72"/>
      <c r="DQF11" s="72"/>
      <c r="DQG11" s="72"/>
      <c r="DQH11" s="72"/>
      <c r="DQI11" s="72"/>
      <c r="DQJ11" s="72"/>
      <c r="DQK11" s="72"/>
      <c r="DQL11" s="72"/>
      <c r="DQM11" s="72"/>
      <c r="DQN11" s="72"/>
      <c r="DQO11" s="72"/>
      <c r="DQP11" s="72"/>
      <c r="DQQ11" s="72"/>
      <c r="DQR11" s="72"/>
      <c r="DQS11" s="72"/>
      <c r="DQT11" s="72"/>
      <c r="DQU11" s="72"/>
      <c r="DQV11" s="72"/>
      <c r="DQW11" s="72"/>
      <c r="DQX11" s="72"/>
      <c r="DQY11" s="72"/>
      <c r="DQZ11" s="72"/>
      <c r="DRA11" s="72"/>
      <c r="DRB11" s="72"/>
      <c r="DRC11" s="72"/>
      <c r="DRD11" s="72"/>
      <c r="DRE11" s="72"/>
      <c r="DRF11" s="72"/>
      <c r="DRG11" s="72"/>
      <c r="DRH11" s="72"/>
      <c r="DRI11" s="72"/>
      <c r="DRJ11" s="72"/>
      <c r="DRK11" s="72"/>
      <c r="DRL11" s="72"/>
      <c r="DRM11" s="72"/>
      <c r="DRN11" s="72"/>
      <c r="DRO11" s="72"/>
      <c r="DRP11" s="72"/>
      <c r="DRQ11" s="72"/>
      <c r="DRR11" s="72"/>
      <c r="DRS11" s="72"/>
      <c r="DRT11" s="72"/>
      <c r="DRU11" s="72"/>
      <c r="DRV11" s="72"/>
      <c r="DRW11" s="72"/>
      <c r="DRX11" s="72"/>
      <c r="DRY11" s="72"/>
      <c r="DRZ11" s="72"/>
      <c r="DSA11" s="72"/>
      <c r="DSB11" s="72"/>
      <c r="DSC11" s="72"/>
      <c r="DSD11" s="72"/>
      <c r="DSE11" s="72"/>
      <c r="DSF11" s="72"/>
      <c r="DSG11" s="72"/>
      <c r="DSH11" s="72"/>
      <c r="DSI11" s="72"/>
      <c r="DSJ11" s="72"/>
      <c r="DSK11" s="72"/>
      <c r="DSL11" s="72"/>
      <c r="DSM11" s="72"/>
      <c r="DSN11" s="72"/>
      <c r="DSO11" s="72"/>
      <c r="DSP11" s="72"/>
      <c r="DSQ11" s="72"/>
      <c r="DSR11" s="72"/>
      <c r="DSS11" s="72"/>
      <c r="DST11" s="72"/>
      <c r="DSU11" s="72"/>
      <c r="DSV11" s="72"/>
      <c r="DSW11" s="72"/>
      <c r="DSX11" s="72"/>
      <c r="DSY11" s="72"/>
      <c r="DSZ11" s="72"/>
      <c r="DTA11" s="72"/>
      <c r="DTB11" s="72"/>
      <c r="DTC11" s="72"/>
      <c r="DTD11" s="72"/>
      <c r="DTE11" s="72"/>
      <c r="DTF11" s="72"/>
      <c r="DTG11" s="72"/>
      <c r="DTH11" s="72"/>
      <c r="DTI11" s="72"/>
      <c r="DTJ11" s="72"/>
      <c r="DTK11" s="72"/>
      <c r="DTL11" s="72"/>
      <c r="DTM11" s="72"/>
      <c r="DTN11" s="72"/>
      <c r="DTO11" s="72"/>
      <c r="DTP11" s="72"/>
      <c r="DTQ11" s="72"/>
      <c r="DTR11" s="72"/>
      <c r="DTS11" s="72"/>
      <c r="DTT11" s="72"/>
      <c r="DTU11" s="72"/>
      <c r="DTV11" s="72"/>
      <c r="DTW11" s="72"/>
      <c r="DTX11" s="72"/>
      <c r="DTY11" s="72"/>
      <c r="DTZ11" s="72"/>
      <c r="DUA11" s="72"/>
      <c r="DUB11" s="72"/>
      <c r="DUC11" s="72"/>
      <c r="DUD11" s="72"/>
      <c r="DUE11" s="72"/>
      <c r="DUF11" s="72"/>
      <c r="DUG11" s="72"/>
      <c r="DUH11" s="72"/>
      <c r="DUI11" s="72"/>
      <c r="DUJ11" s="72"/>
      <c r="DUK11" s="72"/>
      <c r="DUL11" s="72"/>
      <c r="DUM11" s="72"/>
      <c r="DUN11" s="72"/>
      <c r="DUO11" s="72"/>
      <c r="DUP11" s="72"/>
      <c r="DUQ11" s="72"/>
      <c r="DUR11" s="72"/>
      <c r="DUS11" s="72"/>
      <c r="DUT11" s="72"/>
      <c r="DUU11" s="72"/>
      <c r="DUV11" s="72"/>
      <c r="DUW11" s="72"/>
      <c r="DUX11" s="72"/>
      <c r="DUY11" s="72"/>
      <c r="DUZ11" s="72"/>
      <c r="DVA11" s="72"/>
      <c r="DVB11" s="72"/>
      <c r="DVC11" s="72"/>
      <c r="DVD11" s="72"/>
      <c r="DVE11" s="72"/>
      <c r="DVF11" s="72"/>
      <c r="DVG11" s="72"/>
      <c r="DVH11" s="72"/>
      <c r="DVI11" s="72"/>
      <c r="DVJ11" s="72"/>
      <c r="DVK11" s="72"/>
      <c r="DVL11" s="72"/>
      <c r="DVM11" s="72"/>
      <c r="DVN11" s="72"/>
      <c r="DVO11" s="72"/>
      <c r="DVP11" s="72"/>
      <c r="DVQ11" s="72"/>
      <c r="DVR11" s="72"/>
      <c r="DVS11" s="72"/>
      <c r="DVT11" s="72"/>
      <c r="DVU11" s="72"/>
      <c r="DVV11" s="72"/>
      <c r="DVW11" s="72"/>
      <c r="DVX11" s="72"/>
      <c r="DVY11" s="72"/>
      <c r="DVZ11" s="72"/>
      <c r="DWA11" s="72"/>
      <c r="DWB11" s="72"/>
      <c r="DWC11" s="72"/>
      <c r="DWD11" s="72"/>
      <c r="DWE11" s="72"/>
      <c r="DWF11" s="72"/>
      <c r="DWG11" s="72"/>
      <c r="DWH11" s="72"/>
      <c r="DWI11" s="72"/>
      <c r="DWJ11" s="72"/>
      <c r="DWK11" s="72"/>
      <c r="DWL11" s="72"/>
      <c r="DWM11" s="72"/>
      <c r="DWN11" s="72"/>
      <c r="DWO11" s="72"/>
      <c r="DWP11" s="72"/>
      <c r="DWQ11" s="72"/>
      <c r="DWR11" s="72"/>
      <c r="DWS11" s="72"/>
      <c r="DWT11" s="72"/>
      <c r="DWU11" s="72"/>
      <c r="DWV11" s="72"/>
      <c r="DWW11" s="72"/>
      <c r="DWX11" s="72"/>
      <c r="DWY11" s="72"/>
      <c r="DWZ11" s="72"/>
      <c r="DXA11" s="72"/>
      <c r="DXB11" s="72"/>
      <c r="DXC11" s="72"/>
      <c r="DXD11" s="72"/>
      <c r="DXE11" s="72"/>
      <c r="DXF11" s="72"/>
      <c r="DXG11" s="72"/>
      <c r="DXH11" s="72"/>
      <c r="DXI11" s="72"/>
      <c r="DXJ11" s="72"/>
      <c r="DXK11" s="72"/>
      <c r="DXL11" s="72"/>
      <c r="DXM11" s="72"/>
      <c r="DXN11" s="72"/>
      <c r="DXO11" s="72"/>
      <c r="DXP11" s="72"/>
      <c r="DXQ11" s="72"/>
      <c r="DXR11" s="72"/>
      <c r="DXS11" s="72"/>
      <c r="DXT11" s="72"/>
      <c r="DXU11" s="72"/>
      <c r="DXV11" s="72"/>
      <c r="DXW11" s="72"/>
      <c r="DXX11" s="72"/>
      <c r="DXY11" s="72"/>
      <c r="DXZ11" s="72"/>
      <c r="DYA11" s="72"/>
      <c r="DYB11" s="72"/>
      <c r="DYC11" s="72"/>
      <c r="DYD11" s="72"/>
      <c r="DYE11" s="72"/>
      <c r="DYF11" s="72"/>
      <c r="DYG11" s="72"/>
      <c r="DYH11" s="72"/>
      <c r="DYI11" s="72"/>
      <c r="DYJ11" s="72"/>
      <c r="DYK11" s="72"/>
      <c r="DYL11" s="72"/>
      <c r="DYM11" s="72"/>
      <c r="DYN11" s="72"/>
      <c r="DYO11" s="72"/>
      <c r="DYP11" s="72"/>
      <c r="DYQ11" s="72"/>
      <c r="DYR11" s="72"/>
      <c r="DYS11" s="72"/>
      <c r="DYT11" s="72"/>
      <c r="DYU11" s="72"/>
      <c r="DYV11" s="72"/>
      <c r="DYW11" s="72"/>
      <c r="DYX11" s="72"/>
      <c r="DYY11" s="72"/>
      <c r="DYZ11" s="72"/>
      <c r="DZA11" s="72"/>
      <c r="DZB11" s="72"/>
      <c r="DZC11" s="72"/>
      <c r="DZD11" s="72"/>
      <c r="DZE11" s="72"/>
      <c r="DZF11" s="72"/>
      <c r="DZG11" s="72"/>
      <c r="DZH11" s="72"/>
      <c r="DZI11" s="72"/>
      <c r="DZJ11" s="72"/>
      <c r="DZK11" s="72"/>
      <c r="DZL11" s="72"/>
      <c r="DZM11" s="72"/>
      <c r="DZN11" s="72"/>
      <c r="DZO11" s="72"/>
      <c r="DZP11" s="72"/>
      <c r="DZQ11" s="72"/>
      <c r="DZR11" s="72"/>
      <c r="DZS11" s="72"/>
      <c r="DZT11" s="72"/>
      <c r="DZU11" s="72"/>
      <c r="DZV11" s="72"/>
      <c r="DZW11" s="72"/>
      <c r="DZX11" s="72"/>
      <c r="DZY11" s="72"/>
      <c r="DZZ11" s="72"/>
      <c r="EAA11" s="72"/>
      <c r="EAB11" s="72"/>
      <c r="EAC11" s="72"/>
      <c r="EAD11" s="72"/>
      <c r="EAE11" s="72"/>
      <c r="EAF11" s="72"/>
      <c r="EAG11" s="72"/>
      <c r="EAH11" s="72"/>
      <c r="EAI11" s="72"/>
      <c r="EAJ11" s="72"/>
      <c r="EAK11" s="72"/>
      <c r="EAL11" s="72"/>
      <c r="EAM11" s="72"/>
      <c r="EAN11" s="72"/>
      <c r="EAO11" s="72"/>
      <c r="EAP11" s="72"/>
      <c r="EAQ11" s="72"/>
      <c r="EAR11" s="72"/>
      <c r="EAS11" s="72"/>
      <c r="EAT11" s="72"/>
      <c r="EAU11" s="72"/>
      <c r="EAV11" s="72"/>
      <c r="EAW11" s="72"/>
      <c r="EAX11" s="72"/>
      <c r="EAY11" s="72"/>
      <c r="EAZ11" s="72"/>
      <c r="EBA11" s="72"/>
      <c r="EBB11" s="72"/>
      <c r="EBC11" s="72"/>
      <c r="EBD11" s="72"/>
      <c r="EBE11" s="72"/>
      <c r="EBF11" s="72"/>
      <c r="EBG11" s="72"/>
      <c r="EBH11" s="72"/>
      <c r="EBI11" s="72"/>
      <c r="EBJ11" s="72"/>
      <c r="EBK11" s="72"/>
      <c r="EBL11" s="72"/>
      <c r="EBM11" s="72"/>
      <c r="EBN11" s="72"/>
      <c r="EBO11" s="72"/>
      <c r="EBP11" s="72"/>
      <c r="EBQ11" s="72"/>
      <c r="EBR11" s="72"/>
      <c r="EBS11" s="72"/>
      <c r="EBT11" s="72"/>
      <c r="EBU11" s="72"/>
      <c r="EBV11" s="72"/>
      <c r="EBW11" s="72"/>
      <c r="EBX11" s="72"/>
      <c r="EBY11" s="72"/>
      <c r="EBZ11" s="72"/>
      <c r="ECA11" s="72"/>
      <c r="ECB11" s="72"/>
      <c r="ECC11" s="72"/>
      <c r="ECD11" s="72"/>
      <c r="ECE11" s="72"/>
      <c r="ECF11" s="72"/>
      <c r="ECG11" s="72"/>
      <c r="ECH11" s="72"/>
      <c r="ECI11" s="72"/>
      <c r="ECJ11" s="72"/>
      <c r="ECK11" s="72"/>
      <c r="ECL11" s="72"/>
      <c r="ECM11" s="72"/>
      <c r="ECN11" s="72"/>
      <c r="ECO11" s="72"/>
      <c r="ECP11" s="72"/>
      <c r="ECQ11" s="72"/>
      <c r="ECR11" s="72"/>
      <c r="ECS11" s="72"/>
      <c r="ECT11" s="72"/>
      <c r="ECU11" s="72"/>
      <c r="ECV11" s="72"/>
      <c r="ECW11" s="72"/>
      <c r="ECX11" s="72"/>
      <c r="ECY11" s="72"/>
      <c r="ECZ11" s="72"/>
      <c r="EDA11" s="72"/>
      <c r="EDB11" s="72"/>
      <c r="EDC11" s="72"/>
      <c r="EDD11" s="72"/>
      <c r="EDE11" s="72"/>
      <c r="EDF11" s="72"/>
      <c r="EDG11" s="72"/>
      <c r="EDH11" s="72"/>
      <c r="EDI11" s="72"/>
      <c r="EDJ11" s="72"/>
      <c r="EDK11" s="72"/>
      <c r="EDL11" s="72"/>
      <c r="EDM11" s="72"/>
      <c r="EDN11" s="72"/>
      <c r="EDO11" s="72"/>
      <c r="EDP11" s="72"/>
      <c r="EDQ11" s="72"/>
      <c r="EDR11" s="72"/>
      <c r="EDS11" s="72"/>
      <c r="EDT11" s="72"/>
      <c r="EDU11" s="72"/>
      <c r="EDV11" s="72"/>
      <c r="EDW11" s="72"/>
      <c r="EDX11" s="72"/>
      <c r="EDY11" s="72"/>
      <c r="EDZ11" s="72"/>
      <c r="EEA11" s="72"/>
      <c r="EEB11" s="72"/>
      <c r="EEC11" s="72"/>
      <c r="EED11" s="72"/>
      <c r="EEE11" s="72"/>
      <c r="EEF11" s="72"/>
      <c r="EEG11" s="72"/>
      <c r="EEH11" s="72"/>
      <c r="EEI11" s="72"/>
      <c r="EEJ11" s="72"/>
      <c r="EEK11" s="72"/>
      <c r="EEL11" s="72"/>
      <c r="EEM11" s="72"/>
      <c r="EEN11" s="72"/>
      <c r="EEO11" s="72"/>
      <c r="EEP11" s="72"/>
      <c r="EEQ11" s="72"/>
      <c r="EER11" s="72"/>
      <c r="EES11" s="72"/>
      <c r="EET11" s="72"/>
      <c r="EEU11" s="72"/>
      <c r="EEV11" s="72"/>
      <c r="EEW11" s="72"/>
      <c r="EEX11" s="72"/>
      <c r="EEY11" s="72"/>
      <c r="EEZ11" s="72"/>
      <c r="EFA11" s="72"/>
      <c r="EFB11" s="72"/>
      <c r="EFC11" s="72"/>
      <c r="EFD11" s="72"/>
      <c r="EFE11" s="72"/>
      <c r="EFF11" s="72"/>
      <c r="EFG11" s="72"/>
      <c r="EFH11" s="72"/>
      <c r="EFI11" s="72"/>
      <c r="EFJ11" s="72"/>
      <c r="EFK11" s="72"/>
      <c r="EFL11" s="72"/>
      <c r="EFM11" s="72"/>
      <c r="EFN11" s="72"/>
      <c r="EFO11" s="72"/>
      <c r="EFP11" s="72"/>
      <c r="EFQ11" s="72"/>
      <c r="EFR11" s="72"/>
      <c r="EFS11" s="72"/>
      <c r="EFT11" s="72"/>
      <c r="EFU11" s="72"/>
      <c r="EFV11" s="72"/>
      <c r="EFW11" s="72"/>
      <c r="EFX11" s="72"/>
      <c r="EFY11" s="72"/>
      <c r="EFZ11" s="72"/>
      <c r="EGA11" s="72"/>
      <c r="EGB11" s="72"/>
      <c r="EGC11" s="72"/>
      <c r="EGD11" s="72"/>
      <c r="EGE11" s="72"/>
      <c r="EGF11" s="72"/>
      <c r="EGG11" s="72"/>
      <c r="EGH11" s="72"/>
      <c r="EGI11" s="72"/>
      <c r="EGJ11" s="72"/>
      <c r="EGK11" s="72"/>
      <c r="EGL11" s="72"/>
      <c r="EGM11" s="72"/>
      <c r="EGN11" s="72"/>
      <c r="EGO11" s="72"/>
      <c r="EGP11" s="72"/>
      <c r="EGQ11" s="72"/>
      <c r="EGR11" s="72"/>
      <c r="EGS11" s="72"/>
      <c r="EGT11" s="72"/>
      <c r="EGU11" s="72"/>
      <c r="EGV11" s="72"/>
      <c r="EGW11" s="72"/>
      <c r="EGX11" s="72"/>
      <c r="EGY11" s="72"/>
      <c r="EGZ11" s="72"/>
      <c r="EHA11" s="72"/>
      <c r="EHB11" s="72"/>
      <c r="EHC11" s="72"/>
      <c r="EHD11" s="72"/>
      <c r="EHE11" s="72"/>
      <c r="EHF11" s="72"/>
      <c r="EHG11" s="72"/>
      <c r="EHH11" s="72"/>
      <c r="EHI11" s="72"/>
      <c r="EHJ11" s="72"/>
      <c r="EHK11" s="72"/>
      <c r="EHL11" s="72"/>
      <c r="EHM11" s="72"/>
      <c r="EHN11" s="72"/>
      <c r="EHO11" s="72"/>
      <c r="EHP11" s="72"/>
      <c r="EHQ11" s="72"/>
      <c r="EHR11" s="72"/>
      <c r="EHS11" s="72"/>
      <c r="EHT11" s="72"/>
      <c r="EHU11" s="72"/>
      <c r="EHV11" s="72"/>
      <c r="EHW11" s="72"/>
      <c r="EHX11" s="72"/>
      <c r="EHY11" s="72"/>
      <c r="EHZ11" s="72"/>
      <c r="EIA11" s="72"/>
      <c r="EIB11" s="72"/>
      <c r="EIC11" s="72"/>
      <c r="EID11" s="72"/>
      <c r="EIE11" s="72"/>
      <c r="EIF11" s="72"/>
      <c r="EIG11" s="72"/>
      <c r="EIH11" s="72"/>
      <c r="EII11" s="72"/>
      <c r="EIJ11" s="72"/>
      <c r="EIK11" s="72"/>
      <c r="EIL11" s="72"/>
      <c r="EIM11" s="72"/>
      <c r="EIN11" s="72"/>
      <c r="EIO11" s="72"/>
      <c r="EIP11" s="72"/>
      <c r="EIQ11" s="72"/>
      <c r="EIR11" s="72"/>
      <c r="EIS11" s="72"/>
      <c r="EIT11" s="72"/>
      <c r="EIU11" s="72"/>
      <c r="EIV11" s="72"/>
      <c r="EIW11" s="72"/>
      <c r="EIX11" s="72"/>
      <c r="EIY11" s="72"/>
      <c r="EIZ11" s="72"/>
      <c r="EJA11" s="72"/>
      <c r="EJB11" s="72"/>
      <c r="EJC11" s="72"/>
      <c r="EJD11" s="72"/>
      <c r="EJE11" s="72"/>
      <c r="EJF11" s="72"/>
      <c r="EJG11" s="72"/>
      <c r="EJH11" s="72"/>
      <c r="EJI11" s="72"/>
      <c r="EJJ11" s="72"/>
      <c r="EJK11" s="72"/>
      <c r="EJL11" s="72"/>
      <c r="EJM11" s="72"/>
      <c r="EJN11" s="72"/>
      <c r="EJO11" s="72"/>
      <c r="EJP11" s="72"/>
      <c r="EJQ11" s="72"/>
      <c r="EJR11" s="72"/>
      <c r="EJS11" s="72"/>
      <c r="EJT11" s="72"/>
      <c r="EJU11" s="72"/>
      <c r="EJV11" s="72"/>
      <c r="EJW11" s="72"/>
      <c r="EJX11" s="72"/>
      <c r="EJY11" s="72"/>
      <c r="EJZ11" s="72"/>
      <c r="EKA11" s="72"/>
      <c r="EKB11" s="72"/>
      <c r="EKC11" s="72"/>
      <c r="EKD11" s="72"/>
      <c r="EKE11" s="72"/>
      <c r="EKF11" s="72"/>
      <c r="EKG11" s="72"/>
      <c r="EKH11" s="72"/>
      <c r="EKI11" s="72"/>
      <c r="EKJ11" s="72"/>
      <c r="EKK11" s="72"/>
      <c r="EKL11" s="72"/>
      <c r="EKM11" s="72"/>
      <c r="EKN11" s="72"/>
      <c r="EKO11" s="72"/>
      <c r="EKP11" s="72"/>
      <c r="EKQ11" s="72"/>
      <c r="EKR11" s="72"/>
      <c r="EKS11" s="72"/>
      <c r="EKT11" s="72"/>
      <c r="EKU11" s="72"/>
      <c r="EKV11" s="72"/>
      <c r="EKW11" s="72"/>
      <c r="EKX11" s="72"/>
      <c r="EKY11" s="72"/>
      <c r="EKZ11" s="72"/>
      <c r="ELA11" s="72"/>
      <c r="ELB11" s="72"/>
      <c r="ELC11" s="72"/>
      <c r="ELD11" s="72"/>
      <c r="ELE11" s="72"/>
      <c r="ELF11" s="72"/>
      <c r="ELG11" s="72"/>
      <c r="ELH11" s="72"/>
      <c r="ELI11" s="72"/>
      <c r="ELJ11" s="72"/>
      <c r="ELK11" s="72"/>
      <c r="ELL11" s="72"/>
      <c r="ELM11" s="72"/>
      <c r="ELN11" s="72"/>
      <c r="ELO11" s="72"/>
      <c r="ELP11" s="72"/>
      <c r="ELQ11" s="72"/>
      <c r="ELR11" s="72"/>
      <c r="ELS11" s="72"/>
      <c r="ELT11" s="72"/>
      <c r="ELU11" s="72"/>
      <c r="ELV11" s="72"/>
      <c r="ELW11" s="72"/>
      <c r="ELX11" s="72"/>
      <c r="ELY11" s="72"/>
      <c r="ELZ11" s="72"/>
      <c r="EMA11" s="72"/>
      <c r="EMB11" s="72"/>
      <c r="EMC11" s="72"/>
      <c r="EMD11" s="72"/>
      <c r="EME11" s="72"/>
      <c r="EMF11" s="72"/>
      <c r="EMG11" s="72"/>
      <c r="EMH11" s="72"/>
      <c r="EMI11" s="72"/>
      <c r="EMJ11" s="72"/>
      <c r="EMK11" s="72"/>
      <c r="EML11" s="72"/>
      <c r="EMM11" s="72"/>
      <c r="EMN11" s="72"/>
      <c r="EMO11" s="72"/>
      <c r="EMP11" s="72"/>
      <c r="EMQ11" s="72"/>
      <c r="EMR11" s="72"/>
      <c r="EMS11" s="72"/>
      <c r="EMT11" s="72"/>
      <c r="EMU11" s="72"/>
      <c r="EMV11" s="72"/>
      <c r="EMW11" s="72"/>
      <c r="EMX11" s="72"/>
      <c r="EMY11" s="72"/>
      <c r="EMZ11" s="72"/>
      <c r="ENA11" s="72"/>
      <c r="ENB11" s="72"/>
      <c r="ENC11" s="72"/>
      <c r="END11" s="72"/>
      <c r="ENE11" s="72"/>
      <c r="ENF11" s="72"/>
      <c r="ENG11" s="72"/>
      <c r="ENH11" s="72"/>
      <c r="ENI11" s="72"/>
      <c r="ENJ11" s="72"/>
      <c r="ENK11" s="72"/>
      <c r="ENL11" s="72"/>
      <c r="ENM11" s="72"/>
      <c r="ENN11" s="72"/>
      <c r="ENO11" s="72"/>
      <c r="ENP11" s="72"/>
      <c r="ENQ11" s="72"/>
      <c r="ENR11" s="72"/>
      <c r="ENS11" s="72"/>
      <c r="ENT11" s="72"/>
      <c r="ENU11" s="72"/>
      <c r="ENV11" s="72"/>
      <c r="ENW11" s="72"/>
      <c r="ENX11" s="72"/>
      <c r="ENY11" s="72"/>
      <c r="ENZ11" s="72"/>
      <c r="EOA11" s="72"/>
      <c r="EOB11" s="72"/>
      <c r="EOC11" s="72"/>
      <c r="EOD11" s="72"/>
      <c r="EOE11" s="72"/>
      <c r="EOF11" s="72"/>
      <c r="EOG11" s="72"/>
      <c r="EOH11" s="72"/>
      <c r="EOI11" s="72"/>
      <c r="EOJ11" s="72"/>
      <c r="EOK11" s="72"/>
      <c r="EOL11" s="72"/>
      <c r="EOM11" s="72"/>
      <c r="EON11" s="72"/>
      <c r="EOO11" s="72"/>
      <c r="EOP11" s="72"/>
      <c r="EOQ11" s="72"/>
      <c r="EOR11" s="72"/>
      <c r="EOS11" s="72"/>
      <c r="EOT11" s="72"/>
      <c r="EOU11" s="72"/>
      <c r="EOV11" s="72"/>
      <c r="EOW11" s="72"/>
      <c r="EOX11" s="72"/>
      <c r="EOY11" s="72"/>
      <c r="EOZ11" s="72"/>
      <c r="EPA11" s="72"/>
      <c r="EPB11" s="72"/>
      <c r="EPC11" s="72"/>
      <c r="EPD11" s="72"/>
      <c r="EPE11" s="72"/>
      <c r="EPF11" s="72"/>
      <c r="EPG11" s="72"/>
      <c r="EPH11" s="72"/>
      <c r="EPI11" s="72"/>
      <c r="EPJ11" s="72"/>
      <c r="EPK11" s="72"/>
      <c r="EPL11" s="72"/>
      <c r="EPM11" s="72"/>
      <c r="EPN11" s="72"/>
      <c r="EPO11" s="72"/>
      <c r="EPP11" s="72"/>
      <c r="EPQ11" s="72"/>
      <c r="EPR11" s="72"/>
      <c r="EPS11" s="72"/>
      <c r="EPT11" s="72"/>
      <c r="EPU11" s="72"/>
      <c r="EPV11" s="72"/>
      <c r="EPW11" s="72"/>
      <c r="EPX11" s="72"/>
      <c r="EPY11" s="72"/>
      <c r="EPZ11" s="72"/>
      <c r="EQA11" s="72"/>
      <c r="EQB11" s="72"/>
      <c r="EQC11" s="72"/>
      <c r="EQD11" s="72"/>
      <c r="EQE11" s="72"/>
      <c r="EQF11" s="72"/>
      <c r="EQG11" s="72"/>
      <c r="EQH11" s="72"/>
      <c r="EQI11" s="72"/>
      <c r="EQJ11" s="72"/>
      <c r="EQK11" s="72"/>
      <c r="EQL11" s="72"/>
      <c r="EQM11" s="72"/>
      <c r="EQN11" s="72"/>
      <c r="EQO11" s="72"/>
      <c r="EQP11" s="72"/>
      <c r="EQQ11" s="72"/>
      <c r="EQR11" s="72"/>
      <c r="EQS11" s="72"/>
      <c r="EQT11" s="72"/>
      <c r="EQU11" s="72"/>
      <c r="EQV11" s="72"/>
      <c r="EQW11" s="72"/>
      <c r="EQX11" s="72"/>
      <c r="EQY11" s="72"/>
      <c r="EQZ11" s="72"/>
      <c r="ERA11" s="72"/>
      <c r="ERB11" s="72"/>
      <c r="ERC11" s="72"/>
      <c r="ERD11" s="72"/>
      <c r="ERE11" s="72"/>
      <c r="ERF11" s="72"/>
      <c r="ERG11" s="72"/>
      <c r="ERH11" s="72"/>
      <c r="ERI11" s="72"/>
      <c r="ERJ11" s="72"/>
      <c r="ERK11" s="72"/>
      <c r="ERL11" s="72"/>
      <c r="ERM11" s="72"/>
      <c r="ERN11" s="72"/>
      <c r="ERO11" s="72"/>
      <c r="ERP11" s="72"/>
      <c r="ERQ11" s="72"/>
      <c r="ERR11" s="72"/>
      <c r="ERS11" s="72"/>
      <c r="ERT11" s="72"/>
      <c r="ERU11" s="72"/>
      <c r="ERV11" s="72"/>
      <c r="ERW11" s="72"/>
      <c r="ERX11" s="72"/>
      <c r="ERY11" s="72"/>
      <c r="ERZ11" s="72"/>
      <c r="ESA11" s="72"/>
      <c r="ESB11" s="72"/>
      <c r="ESC11" s="72"/>
      <c r="ESD11" s="72"/>
      <c r="ESE11" s="72"/>
      <c r="ESF11" s="72"/>
      <c r="ESG11" s="72"/>
      <c r="ESH11" s="72"/>
      <c r="ESI11" s="72"/>
      <c r="ESJ11" s="72"/>
      <c r="ESK11" s="72"/>
      <c r="ESL11" s="72"/>
      <c r="ESM11" s="72"/>
      <c r="ESN11" s="72"/>
      <c r="ESO11" s="72"/>
      <c r="ESP11" s="72"/>
      <c r="ESQ11" s="72"/>
      <c r="ESR11" s="72"/>
      <c r="ESS11" s="72"/>
      <c r="EST11" s="72"/>
      <c r="ESU11" s="72"/>
      <c r="ESV11" s="72"/>
      <c r="ESW11" s="72"/>
      <c r="ESX11" s="72"/>
      <c r="ESY11" s="72"/>
      <c r="ESZ11" s="72"/>
      <c r="ETA11" s="72"/>
      <c r="ETB11" s="72"/>
      <c r="ETC11" s="72"/>
      <c r="ETD11" s="72"/>
      <c r="ETE11" s="72"/>
      <c r="ETF11" s="72"/>
      <c r="ETG11" s="72"/>
      <c r="ETH11" s="72"/>
      <c r="ETI11" s="72"/>
      <c r="ETJ11" s="72"/>
      <c r="ETK11" s="72"/>
      <c r="ETL11" s="72"/>
      <c r="ETM11" s="72"/>
      <c r="ETN11" s="72"/>
      <c r="ETO11" s="72"/>
      <c r="ETP11" s="72"/>
      <c r="ETQ11" s="72"/>
      <c r="ETR11" s="72"/>
      <c r="ETS11" s="72"/>
      <c r="ETT11" s="72"/>
      <c r="ETU11" s="72"/>
      <c r="ETV11" s="72"/>
      <c r="ETW11" s="72"/>
      <c r="ETX11" s="72"/>
      <c r="ETY11" s="72"/>
      <c r="ETZ11" s="72"/>
      <c r="EUA11" s="72"/>
      <c r="EUB11" s="72"/>
      <c r="EUC11" s="72"/>
      <c r="EUD11" s="72"/>
      <c r="EUE11" s="72"/>
      <c r="EUF11" s="72"/>
      <c r="EUG11" s="72"/>
      <c r="EUH11" s="72"/>
      <c r="EUI11" s="72"/>
      <c r="EUJ11" s="72"/>
      <c r="EUK11" s="72"/>
      <c r="EUL11" s="72"/>
      <c r="EUM11" s="72"/>
      <c r="EUN11" s="72"/>
      <c r="EUO11" s="72"/>
      <c r="EUP11" s="72"/>
      <c r="EUQ11" s="72"/>
      <c r="EUR11" s="72"/>
      <c r="EUS11" s="72"/>
      <c r="EUT11" s="72"/>
      <c r="EUU11" s="72"/>
      <c r="EUV11" s="72"/>
      <c r="EUW11" s="72"/>
      <c r="EUX11" s="72"/>
      <c r="EUY11" s="72"/>
      <c r="EUZ11" s="72"/>
      <c r="EVA11" s="72"/>
      <c r="EVB11" s="72"/>
      <c r="EVC11" s="72"/>
      <c r="EVD11" s="72"/>
      <c r="EVE11" s="72"/>
      <c r="EVF11" s="72"/>
      <c r="EVG11" s="72"/>
      <c r="EVH11" s="72"/>
      <c r="EVI11" s="72"/>
      <c r="EVJ11" s="72"/>
      <c r="EVK11" s="72"/>
      <c r="EVL11" s="72"/>
      <c r="EVM11" s="72"/>
      <c r="EVN11" s="72"/>
      <c r="EVO11" s="72"/>
      <c r="EVP11" s="72"/>
      <c r="EVQ11" s="72"/>
      <c r="EVR11" s="72"/>
      <c r="EVS11" s="72"/>
      <c r="EVT11" s="72"/>
      <c r="EVU11" s="72"/>
      <c r="EVV11" s="72"/>
      <c r="EVW11" s="72"/>
      <c r="EVX11" s="72"/>
      <c r="EVY11" s="72"/>
      <c r="EVZ11" s="72"/>
      <c r="EWA11" s="72"/>
      <c r="EWB11" s="72"/>
      <c r="EWC11" s="72"/>
      <c r="EWD11" s="72"/>
      <c r="EWE11" s="72"/>
      <c r="EWF11" s="72"/>
      <c r="EWG11" s="72"/>
      <c r="EWH11" s="72"/>
      <c r="EWI11" s="72"/>
      <c r="EWJ11" s="72"/>
      <c r="EWK11" s="72"/>
      <c r="EWL11" s="72"/>
      <c r="EWM11" s="72"/>
      <c r="EWN11" s="72"/>
      <c r="EWO11" s="72"/>
      <c r="EWP11" s="72"/>
      <c r="EWQ11" s="72"/>
      <c r="EWR11" s="72"/>
      <c r="EWS11" s="72"/>
      <c r="EWT11" s="72"/>
      <c r="EWU11" s="72"/>
      <c r="EWV11" s="72"/>
      <c r="EWW11" s="72"/>
      <c r="EWX11" s="72"/>
      <c r="EWY11" s="72"/>
      <c r="EWZ11" s="72"/>
      <c r="EXA11" s="72"/>
      <c r="EXB11" s="72"/>
      <c r="EXC11" s="72"/>
      <c r="EXD11" s="72"/>
      <c r="EXE11" s="72"/>
      <c r="EXF11" s="72"/>
      <c r="EXG11" s="72"/>
      <c r="EXH11" s="72"/>
      <c r="EXI11" s="72"/>
      <c r="EXJ11" s="72"/>
      <c r="EXK11" s="72"/>
      <c r="EXL11" s="72"/>
      <c r="EXM11" s="72"/>
      <c r="EXN11" s="72"/>
      <c r="EXO11" s="72"/>
      <c r="EXP11" s="72"/>
      <c r="EXQ11" s="72"/>
      <c r="EXR11" s="72"/>
      <c r="EXS11" s="72"/>
      <c r="EXT11" s="72"/>
      <c r="EXU11" s="72"/>
      <c r="EXV11" s="72"/>
      <c r="EXW11" s="72"/>
      <c r="EXX11" s="72"/>
      <c r="EXY11" s="72"/>
      <c r="EXZ11" s="72"/>
      <c r="EYA11" s="72"/>
      <c r="EYB11" s="72"/>
      <c r="EYC11" s="72"/>
      <c r="EYD11" s="72"/>
      <c r="EYE11" s="72"/>
      <c r="EYF11" s="72"/>
      <c r="EYG11" s="72"/>
      <c r="EYH11" s="72"/>
      <c r="EYI11" s="72"/>
      <c r="EYJ11" s="72"/>
      <c r="EYK11" s="72"/>
      <c r="EYL11" s="72"/>
      <c r="EYM11" s="72"/>
      <c r="EYN11" s="72"/>
      <c r="EYO11" s="72"/>
      <c r="EYP11" s="72"/>
      <c r="EYQ11" s="72"/>
      <c r="EYR11" s="72"/>
      <c r="EYS11" s="72"/>
      <c r="EYT11" s="72"/>
      <c r="EYU11" s="72"/>
      <c r="EYV11" s="72"/>
      <c r="EYW11" s="72"/>
      <c r="EYX11" s="72"/>
      <c r="EYY11" s="72"/>
      <c r="EYZ11" s="72"/>
      <c r="EZA11" s="72"/>
      <c r="EZB11" s="72"/>
      <c r="EZC11" s="72"/>
      <c r="EZD11" s="72"/>
      <c r="EZE11" s="72"/>
      <c r="EZF11" s="72"/>
      <c r="EZG11" s="72"/>
      <c r="EZH11" s="72"/>
      <c r="EZI11" s="72"/>
      <c r="EZJ11" s="72"/>
      <c r="EZK11" s="72"/>
      <c r="EZL11" s="72"/>
      <c r="EZM11" s="72"/>
      <c r="EZN11" s="72"/>
      <c r="EZO11" s="72"/>
      <c r="EZP11" s="72"/>
      <c r="EZQ11" s="72"/>
      <c r="EZR11" s="72"/>
      <c r="EZS11" s="72"/>
      <c r="EZT11" s="72"/>
      <c r="EZU11" s="72"/>
      <c r="EZV11" s="72"/>
      <c r="EZW11" s="72"/>
      <c r="EZX11" s="72"/>
      <c r="EZY11" s="72"/>
      <c r="EZZ11" s="72"/>
      <c r="FAA11" s="72"/>
      <c r="FAB11" s="72"/>
      <c r="FAC11" s="72"/>
      <c r="FAD11" s="72"/>
      <c r="FAE11" s="72"/>
      <c r="FAF11" s="72"/>
      <c r="FAG11" s="72"/>
      <c r="FAH11" s="72"/>
      <c r="FAI11" s="72"/>
      <c r="FAJ11" s="72"/>
      <c r="FAK11" s="72"/>
      <c r="FAL11" s="72"/>
      <c r="FAM11" s="72"/>
      <c r="FAN11" s="72"/>
      <c r="FAO11" s="72"/>
      <c r="FAP11" s="72"/>
      <c r="FAQ11" s="72"/>
      <c r="FAR11" s="72"/>
      <c r="FAS11" s="72"/>
      <c r="FAT11" s="72"/>
      <c r="FAU11" s="72"/>
      <c r="FAV11" s="72"/>
      <c r="FAW11" s="72"/>
      <c r="FAX11" s="72"/>
      <c r="FAY11" s="72"/>
      <c r="FAZ11" s="72"/>
      <c r="FBA11" s="72"/>
      <c r="FBB11" s="72"/>
      <c r="FBC11" s="72"/>
      <c r="FBD11" s="72"/>
      <c r="FBE11" s="72"/>
      <c r="FBF11" s="72"/>
      <c r="FBG11" s="72"/>
      <c r="FBH11" s="72"/>
      <c r="FBI11" s="72"/>
      <c r="FBJ11" s="72"/>
      <c r="FBK11" s="72"/>
      <c r="FBL11" s="72"/>
      <c r="FBM11" s="72"/>
      <c r="FBN11" s="72"/>
      <c r="FBO11" s="72"/>
      <c r="FBP11" s="72"/>
      <c r="FBQ11" s="72"/>
      <c r="FBR11" s="72"/>
      <c r="FBS11" s="72"/>
      <c r="FBT11" s="72"/>
      <c r="FBU11" s="72"/>
      <c r="FBV11" s="72"/>
      <c r="FBW11" s="72"/>
      <c r="FBX11" s="72"/>
      <c r="FBY11" s="72"/>
      <c r="FBZ11" s="72"/>
      <c r="FCA11" s="72"/>
      <c r="FCB11" s="72"/>
      <c r="FCC11" s="72"/>
      <c r="FCD11" s="72"/>
      <c r="FCE11" s="72"/>
      <c r="FCF11" s="72"/>
      <c r="FCG11" s="72"/>
      <c r="FCH11" s="72"/>
      <c r="FCI11" s="72"/>
      <c r="FCJ11" s="72"/>
      <c r="FCK11" s="72"/>
      <c r="FCL11" s="72"/>
      <c r="FCM11" s="72"/>
      <c r="FCN11" s="72"/>
      <c r="FCO11" s="72"/>
      <c r="FCP11" s="72"/>
      <c r="FCQ11" s="72"/>
      <c r="FCR11" s="72"/>
      <c r="FCS11" s="72"/>
      <c r="FCT11" s="72"/>
      <c r="FCU11" s="72"/>
      <c r="FCV11" s="72"/>
      <c r="FCW11" s="72"/>
      <c r="FCX11" s="72"/>
      <c r="FCY11" s="72"/>
      <c r="FCZ11" s="72"/>
      <c r="FDA11" s="72"/>
      <c r="FDB11" s="72"/>
      <c r="FDC11" s="72"/>
      <c r="FDD11" s="72"/>
      <c r="FDE11" s="72"/>
      <c r="FDF11" s="72"/>
      <c r="FDG11" s="72"/>
      <c r="FDH11" s="72"/>
      <c r="FDI11" s="72"/>
      <c r="FDJ11" s="72"/>
      <c r="FDK11" s="72"/>
      <c r="FDL11" s="72"/>
      <c r="FDM11" s="72"/>
      <c r="FDN11" s="72"/>
      <c r="FDO11" s="72"/>
      <c r="FDP11" s="72"/>
      <c r="FDQ11" s="72"/>
      <c r="FDR11" s="72"/>
      <c r="FDS11" s="72"/>
      <c r="FDT11" s="72"/>
      <c r="FDU11" s="72"/>
      <c r="FDV11" s="72"/>
      <c r="FDW11" s="72"/>
      <c r="FDX11" s="72"/>
      <c r="FDY11" s="72"/>
      <c r="FDZ11" s="72"/>
      <c r="FEA11" s="72"/>
      <c r="FEB11" s="72"/>
      <c r="FEC11" s="72"/>
      <c r="FED11" s="72"/>
      <c r="FEE11" s="72"/>
      <c r="FEF11" s="72"/>
      <c r="FEG11" s="72"/>
      <c r="FEH11" s="72"/>
      <c r="FEI11" s="72"/>
      <c r="FEJ11" s="72"/>
      <c r="FEK11" s="72"/>
      <c r="FEL11" s="72"/>
      <c r="FEM11" s="72"/>
      <c r="FEN11" s="72"/>
      <c r="FEO11" s="72"/>
      <c r="FEP11" s="72"/>
      <c r="FEQ11" s="72"/>
      <c r="FER11" s="72"/>
      <c r="FES11" s="72"/>
      <c r="FET11" s="72"/>
      <c r="FEU11" s="72"/>
      <c r="FEV11" s="72"/>
      <c r="FEW11" s="72"/>
      <c r="FEX11" s="72"/>
      <c r="FEY11" s="72"/>
      <c r="FEZ11" s="72"/>
      <c r="FFA11" s="72"/>
      <c r="FFB11" s="72"/>
      <c r="FFC11" s="72"/>
      <c r="FFD11" s="72"/>
      <c r="FFE11" s="72"/>
      <c r="FFF11" s="72"/>
      <c r="FFG11" s="72"/>
      <c r="FFH11" s="72"/>
      <c r="FFI11" s="72"/>
      <c r="FFJ11" s="72"/>
      <c r="FFK11" s="72"/>
      <c r="FFL11" s="72"/>
      <c r="FFM11" s="72"/>
      <c r="FFN11" s="72"/>
      <c r="FFO11" s="72"/>
      <c r="FFP11" s="72"/>
      <c r="FFQ11" s="72"/>
      <c r="FFR11" s="72"/>
      <c r="FFS11" s="72"/>
      <c r="FFT11" s="72"/>
      <c r="FFU11" s="72"/>
      <c r="FFV11" s="72"/>
      <c r="FFW11" s="72"/>
      <c r="FFX11" s="72"/>
      <c r="FFY11" s="72"/>
      <c r="FFZ11" s="72"/>
      <c r="FGA11" s="72"/>
      <c r="FGB11" s="72"/>
      <c r="FGC11" s="72"/>
      <c r="FGD11" s="72"/>
      <c r="FGE11" s="72"/>
      <c r="FGF11" s="72"/>
      <c r="FGG11" s="72"/>
      <c r="FGH11" s="72"/>
      <c r="FGI11" s="72"/>
      <c r="FGJ11" s="72"/>
      <c r="FGK11" s="72"/>
      <c r="FGL11" s="72"/>
      <c r="FGM11" s="72"/>
      <c r="FGN11" s="72"/>
      <c r="FGO11" s="72"/>
      <c r="FGP11" s="72"/>
      <c r="FGQ11" s="72"/>
      <c r="FGR11" s="72"/>
      <c r="FGS11" s="72"/>
      <c r="FGT11" s="72"/>
      <c r="FGU11" s="72"/>
      <c r="FGV11" s="72"/>
      <c r="FGW11" s="72"/>
      <c r="FGX11" s="72"/>
      <c r="FGY11" s="72"/>
      <c r="FGZ11" s="72"/>
      <c r="FHA11" s="72"/>
      <c r="FHB11" s="72"/>
      <c r="FHC11" s="72"/>
      <c r="FHD11" s="72"/>
      <c r="FHE11" s="72"/>
      <c r="FHF11" s="72"/>
      <c r="FHG11" s="72"/>
      <c r="FHH11" s="72"/>
      <c r="FHI11" s="72"/>
      <c r="FHJ11" s="72"/>
      <c r="FHK11" s="72"/>
      <c r="FHL11" s="72"/>
      <c r="FHM11" s="72"/>
      <c r="FHN11" s="72"/>
      <c r="FHO11" s="72"/>
      <c r="FHP11" s="72"/>
      <c r="FHQ11" s="72"/>
      <c r="FHR11" s="72"/>
      <c r="FHS11" s="72"/>
      <c r="FHT11" s="72"/>
      <c r="FHU11" s="72"/>
      <c r="FHV11" s="72"/>
      <c r="FHW11" s="72"/>
      <c r="FHX11" s="72"/>
      <c r="FHY11" s="72"/>
      <c r="FHZ11" s="72"/>
      <c r="FIA11" s="72"/>
      <c r="FIB11" s="72"/>
      <c r="FIC11" s="72"/>
      <c r="FID11" s="72"/>
      <c r="FIE11" s="72"/>
      <c r="FIF11" s="72"/>
      <c r="FIG11" s="72"/>
      <c r="FIH11" s="72"/>
      <c r="FII11" s="72"/>
      <c r="FIJ11" s="72"/>
      <c r="FIK11" s="72"/>
      <c r="FIL11" s="72"/>
      <c r="FIM11" s="72"/>
      <c r="FIN11" s="72"/>
      <c r="FIO11" s="72"/>
      <c r="FIP11" s="72"/>
      <c r="FIQ11" s="72"/>
      <c r="FIR11" s="72"/>
      <c r="FIS11" s="72"/>
      <c r="FIT11" s="72"/>
      <c r="FIU11" s="72"/>
      <c r="FIV11" s="72"/>
      <c r="FIW11" s="72"/>
      <c r="FIX11" s="72"/>
      <c r="FIY11" s="72"/>
      <c r="FIZ11" s="72"/>
      <c r="FJA11" s="72"/>
      <c r="FJB11" s="72"/>
      <c r="FJC11" s="72"/>
      <c r="FJD11" s="72"/>
      <c r="FJE11" s="72"/>
      <c r="FJF11" s="72"/>
      <c r="FJG11" s="72"/>
      <c r="FJH11" s="72"/>
      <c r="FJI11" s="72"/>
      <c r="FJJ11" s="72"/>
      <c r="FJK11" s="72"/>
      <c r="FJL11" s="72"/>
      <c r="FJM11" s="72"/>
      <c r="FJN11" s="72"/>
      <c r="FJO11" s="72"/>
      <c r="FJP11" s="72"/>
      <c r="FJQ11" s="72"/>
      <c r="FJR11" s="72"/>
      <c r="FJS11" s="72"/>
      <c r="FJT11" s="72"/>
      <c r="FJU11" s="72"/>
      <c r="FJV11" s="72"/>
      <c r="FJW11" s="72"/>
      <c r="FJX11" s="72"/>
      <c r="FJY11" s="72"/>
      <c r="FJZ11" s="72"/>
      <c r="FKA11" s="72"/>
      <c r="FKB11" s="72"/>
      <c r="FKC11" s="72"/>
      <c r="FKD11" s="72"/>
      <c r="FKE11" s="72"/>
      <c r="FKF11" s="72"/>
      <c r="FKG11" s="72"/>
      <c r="FKH11" s="72"/>
      <c r="FKI11" s="72"/>
      <c r="FKJ11" s="72"/>
      <c r="FKK11" s="72"/>
      <c r="FKL11" s="72"/>
      <c r="FKM11" s="72"/>
      <c r="FKN11" s="72"/>
      <c r="FKO11" s="72"/>
      <c r="FKP11" s="72"/>
      <c r="FKQ11" s="72"/>
      <c r="FKR11" s="72"/>
      <c r="FKS11" s="72"/>
      <c r="FKT11" s="72"/>
      <c r="FKU11" s="72"/>
      <c r="FKV11" s="72"/>
      <c r="FKW11" s="72"/>
      <c r="FKX11" s="72"/>
      <c r="FKY11" s="72"/>
      <c r="FKZ11" s="72"/>
      <c r="FLA11" s="72"/>
      <c r="FLB11" s="72"/>
      <c r="FLC11" s="72"/>
      <c r="FLD11" s="72"/>
      <c r="FLE11" s="72"/>
      <c r="FLF11" s="72"/>
      <c r="FLG11" s="72"/>
      <c r="FLH11" s="72"/>
      <c r="FLI11" s="72"/>
      <c r="FLJ11" s="72"/>
      <c r="FLK11" s="72"/>
      <c r="FLL11" s="72"/>
      <c r="FLM11" s="72"/>
      <c r="FLN11" s="72"/>
      <c r="FLO11" s="72"/>
      <c r="FLP11" s="72"/>
      <c r="FLQ11" s="72"/>
      <c r="FLR11" s="72"/>
      <c r="FLS11" s="72"/>
      <c r="FLT11" s="72"/>
      <c r="FLU11" s="72"/>
      <c r="FLV11" s="72"/>
      <c r="FLW11" s="72"/>
      <c r="FLX11" s="72"/>
      <c r="FLY11" s="72"/>
      <c r="FLZ11" s="72"/>
      <c r="FMA11" s="72"/>
      <c r="FMB11" s="72"/>
      <c r="FMC11" s="72"/>
      <c r="FMD11" s="72"/>
      <c r="FME11" s="72"/>
      <c r="FMF11" s="72"/>
      <c r="FMG11" s="72"/>
      <c r="FMH11" s="72"/>
      <c r="FMI11" s="72"/>
      <c r="FMJ11" s="72"/>
      <c r="FMK11" s="72"/>
      <c r="FML11" s="72"/>
      <c r="FMM11" s="72"/>
      <c r="FMN11" s="72"/>
      <c r="FMO11" s="72"/>
      <c r="FMP11" s="72"/>
      <c r="FMQ11" s="72"/>
      <c r="FMR11" s="72"/>
      <c r="FMS11" s="72"/>
      <c r="FMT11" s="72"/>
      <c r="FMU11" s="72"/>
      <c r="FMV11" s="72"/>
      <c r="FMW11" s="72"/>
      <c r="FMX11" s="72"/>
      <c r="FMY11" s="72"/>
      <c r="FMZ11" s="72"/>
      <c r="FNA11" s="72"/>
      <c r="FNB11" s="72"/>
      <c r="FNC11" s="72"/>
      <c r="FND11" s="72"/>
      <c r="FNE11" s="72"/>
      <c r="FNF11" s="72"/>
      <c r="FNG11" s="72"/>
      <c r="FNH11" s="72"/>
      <c r="FNI11" s="72"/>
      <c r="FNJ11" s="72"/>
      <c r="FNK11" s="72"/>
      <c r="FNL11" s="72"/>
      <c r="FNM11" s="72"/>
      <c r="FNN11" s="72"/>
      <c r="FNO11" s="72"/>
      <c r="FNP11" s="72"/>
      <c r="FNQ11" s="72"/>
      <c r="FNR11" s="72"/>
      <c r="FNS11" s="72"/>
      <c r="FNT11" s="72"/>
      <c r="FNU11" s="72"/>
      <c r="FNV11" s="72"/>
      <c r="FNW11" s="72"/>
      <c r="FNX11" s="72"/>
      <c r="FNY11" s="72"/>
      <c r="FNZ11" s="72"/>
      <c r="FOA11" s="72"/>
      <c r="FOB11" s="72"/>
      <c r="FOC11" s="72"/>
      <c r="FOD11" s="72"/>
      <c r="FOE11" s="72"/>
      <c r="FOF11" s="72"/>
      <c r="FOG11" s="72"/>
      <c r="FOH11" s="72"/>
      <c r="FOI11" s="72"/>
      <c r="FOJ11" s="72"/>
      <c r="FOK11" s="72"/>
      <c r="FOL11" s="72"/>
      <c r="FOM11" s="72"/>
      <c r="FON11" s="72"/>
      <c r="FOO11" s="72"/>
      <c r="FOP11" s="72"/>
      <c r="FOQ11" s="72"/>
      <c r="FOR11" s="72"/>
      <c r="FOS11" s="72"/>
      <c r="FOT11" s="72"/>
      <c r="FOU11" s="72"/>
      <c r="FOV11" s="72"/>
      <c r="FOW11" s="72"/>
      <c r="FOX11" s="72"/>
      <c r="FOY11" s="72"/>
      <c r="FOZ11" s="72"/>
      <c r="FPA11" s="72"/>
      <c r="FPB11" s="72"/>
      <c r="FPC11" s="72"/>
      <c r="FPD11" s="72"/>
      <c r="FPE11" s="72"/>
      <c r="FPF11" s="72"/>
      <c r="FPG11" s="72"/>
      <c r="FPH11" s="72"/>
      <c r="FPI11" s="72"/>
      <c r="FPJ11" s="72"/>
      <c r="FPK11" s="72"/>
      <c r="FPL11" s="72"/>
      <c r="FPM11" s="72"/>
      <c r="FPN11" s="72"/>
      <c r="FPO11" s="72"/>
      <c r="FPP11" s="72"/>
      <c r="FPQ11" s="72"/>
      <c r="FPR11" s="72"/>
      <c r="FPS11" s="72"/>
      <c r="FPT11" s="72"/>
      <c r="FPU11" s="72"/>
      <c r="FPV11" s="72"/>
      <c r="FPW11" s="72"/>
      <c r="FPX11" s="72"/>
      <c r="FPY11" s="72"/>
      <c r="FPZ11" s="72"/>
      <c r="FQA11" s="72"/>
      <c r="FQB11" s="72"/>
      <c r="FQC11" s="72"/>
      <c r="FQD11" s="72"/>
      <c r="FQE11" s="72"/>
      <c r="FQF11" s="72"/>
      <c r="FQG11" s="72"/>
      <c r="FQH11" s="72"/>
      <c r="FQI11" s="72"/>
      <c r="FQJ11" s="72"/>
      <c r="FQK11" s="72"/>
      <c r="FQL11" s="72"/>
      <c r="FQM11" s="72"/>
      <c r="FQN11" s="72"/>
      <c r="FQO11" s="72"/>
      <c r="FQP11" s="72"/>
      <c r="FQQ11" s="72"/>
      <c r="FQR11" s="72"/>
      <c r="FQS11" s="72"/>
      <c r="FQT11" s="72"/>
      <c r="FQU11" s="72"/>
      <c r="FQV11" s="72"/>
      <c r="FQW11" s="72"/>
      <c r="FQX11" s="72"/>
      <c r="FQY11" s="72"/>
      <c r="FQZ11" s="72"/>
      <c r="FRA11" s="72"/>
      <c r="FRB11" s="72"/>
      <c r="FRC11" s="72"/>
      <c r="FRD11" s="72"/>
      <c r="FRE11" s="72"/>
      <c r="FRF11" s="72"/>
      <c r="FRG11" s="72"/>
      <c r="FRH11" s="72"/>
      <c r="FRI11" s="72"/>
      <c r="FRJ11" s="72"/>
      <c r="FRK11" s="72"/>
      <c r="FRL11" s="72"/>
      <c r="FRM11" s="72"/>
      <c r="FRN11" s="72"/>
      <c r="FRO11" s="72"/>
      <c r="FRP11" s="72"/>
      <c r="FRQ11" s="72"/>
      <c r="FRR11" s="72"/>
      <c r="FRS11" s="72"/>
      <c r="FRT11" s="72"/>
      <c r="FRU11" s="72"/>
      <c r="FRV11" s="72"/>
      <c r="FRW11" s="72"/>
      <c r="FRX11" s="72"/>
      <c r="FRY11" s="72"/>
      <c r="FRZ11" s="72"/>
      <c r="FSA11" s="72"/>
      <c r="FSB11" s="72"/>
      <c r="FSC11" s="72"/>
      <c r="FSD11" s="72"/>
      <c r="FSE11" s="72"/>
      <c r="FSF11" s="72"/>
      <c r="FSG11" s="72"/>
      <c r="FSH11" s="72"/>
      <c r="FSI11" s="72"/>
      <c r="FSJ11" s="72"/>
      <c r="FSK11" s="72"/>
      <c r="FSL11" s="72"/>
      <c r="FSM11" s="72"/>
      <c r="FSN11" s="72"/>
      <c r="FSO11" s="72"/>
      <c r="FSP11" s="72"/>
      <c r="FSQ11" s="72"/>
      <c r="FSR11" s="72"/>
      <c r="FSS11" s="72"/>
      <c r="FST11" s="72"/>
      <c r="FSU11" s="72"/>
      <c r="FSV11" s="72"/>
      <c r="FSW11" s="72"/>
      <c r="FSX11" s="72"/>
      <c r="FSY11" s="72"/>
      <c r="FSZ11" s="72"/>
      <c r="FTA11" s="72"/>
      <c r="FTB11" s="72"/>
      <c r="FTC11" s="72"/>
      <c r="FTD11" s="72"/>
      <c r="FTE11" s="72"/>
      <c r="FTF11" s="72"/>
      <c r="FTG11" s="72"/>
      <c r="FTH11" s="72"/>
      <c r="FTI11" s="72"/>
      <c r="FTJ11" s="72"/>
      <c r="FTK11" s="72"/>
      <c r="FTL11" s="72"/>
      <c r="FTM11" s="72"/>
      <c r="FTN11" s="72"/>
      <c r="FTO11" s="72"/>
      <c r="FTP11" s="72"/>
      <c r="FTQ11" s="72"/>
      <c r="FTR11" s="72"/>
      <c r="FTS11" s="72"/>
      <c r="FTT11" s="72"/>
      <c r="FTU11" s="72"/>
      <c r="FTV11" s="72"/>
      <c r="FTW11" s="72"/>
      <c r="FTX11" s="72"/>
      <c r="FTY11" s="72"/>
      <c r="FTZ11" s="72"/>
      <c r="FUA11" s="72"/>
      <c r="FUB11" s="72"/>
      <c r="FUC11" s="72"/>
      <c r="FUD11" s="72"/>
      <c r="FUE11" s="72"/>
      <c r="FUF11" s="72"/>
      <c r="FUG11" s="72"/>
      <c r="FUH11" s="72"/>
      <c r="FUI11" s="72"/>
      <c r="FUJ11" s="72"/>
      <c r="FUK11" s="72"/>
      <c r="FUL11" s="72"/>
      <c r="FUM11" s="72"/>
      <c r="FUN11" s="72"/>
      <c r="FUO11" s="72"/>
      <c r="FUP11" s="72"/>
      <c r="FUQ11" s="72"/>
      <c r="FUR11" s="72"/>
      <c r="FUS11" s="72"/>
      <c r="FUT11" s="72"/>
      <c r="FUU11" s="72"/>
      <c r="FUV11" s="72"/>
      <c r="FUW11" s="72"/>
      <c r="FUX11" s="72"/>
      <c r="FUY11" s="72"/>
      <c r="FUZ11" s="72"/>
      <c r="FVA11" s="72"/>
      <c r="FVB11" s="72"/>
      <c r="FVC11" s="72"/>
      <c r="FVD11" s="72"/>
      <c r="FVE11" s="72"/>
      <c r="FVF11" s="72"/>
      <c r="FVG11" s="72"/>
      <c r="FVH11" s="72"/>
      <c r="FVI11" s="72"/>
      <c r="FVJ11" s="72"/>
      <c r="FVK11" s="72"/>
      <c r="FVL11" s="72"/>
      <c r="FVM11" s="72"/>
      <c r="FVN11" s="72"/>
      <c r="FVO11" s="72"/>
      <c r="FVP11" s="72"/>
      <c r="FVQ11" s="72"/>
      <c r="FVR11" s="72"/>
      <c r="FVS11" s="72"/>
      <c r="FVT11" s="72"/>
      <c r="FVU11" s="72"/>
      <c r="FVV11" s="72"/>
      <c r="FVW11" s="72"/>
      <c r="FVX11" s="72"/>
      <c r="FVY11" s="72"/>
      <c r="FVZ11" s="72"/>
      <c r="FWA11" s="72"/>
      <c r="FWB11" s="72"/>
      <c r="FWC11" s="72"/>
      <c r="FWD11" s="72"/>
      <c r="FWE11" s="72"/>
      <c r="FWF11" s="72"/>
      <c r="FWG11" s="72"/>
      <c r="FWH11" s="72"/>
      <c r="FWI11" s="72"/>
      <c r="FWJ11" s="72"/>
      <c r="FWK11" s="72"/>
      <c r="FWL11" s="72"/>
      <c r="FWM11" s="72"/>
      <c r="FWN11" s="72"/>
      <c r="FWO11" s="72"/>
      <c r="FWP11" s="72"/>
      <c r="FWQ11" s="72"/>
      <c r="FWR11" s="72"/>
      <c r="FWS11" s="72"/>
      <c r="FWT11" s="72"/>
      <c r="FWU11" s="72"/>
      <c r="FWV11" s="72"/>
      <c r="FWW11" s="72"/>
      <c r="FWX11" s="72"/>
      <c r="FWY11" s="72"/>
      <c r="FWZ11" s="72"/>
      <c r="FXA11" s="72"/>
      <c r="FXB11" s="72"/>
      <c r="FXC11" s="72"/>
      <c r="FXD11" s="72"/>
      <c r="FXE11" s="72"/>
      <c r="FXF11" s="72"/>
      <c r="FXG11" s="72"/>
      <c r="FXH11" s="72"/>
      <c r="FXI11" s="72"/>
      <c r="FXJ11" s="72"/>
      <c r="FXK11" s="72"/>
      <c r="FXL11" s="72"/>
      <c r="FXM11" s="72"/>
      <c r="FXN11" s="72"/>
      <c r="FXO11" s="72"/>
      <c r="FXP11" s="72"/>
      <c r="FXQ11" s="72"/>
      <c r="FXR11" s="72"/>
      <c r="FXS11" s="72"/>
      <c r="FXT11" s="72"/>
      <c r="FXU11" s="72"/>
      <c r="FXV11" s="72"/>
      <c r="FXW11" s="72"/>
      <c r="FXX11" s="72"/>
      <c r="FXY11" s="72"/>
      <c r="FXZ11" s="72"/>
      <c r="FYA11" s="72"/>
      <c r="FYB11" s="72"/>
      <c r="FYC11" s="72"/>
      <c r="FYD11" s="72"/>
      <c r="FYE11" s="72"/>
      <c r="FYF11" s="72"/>
      <c r="FYG11" s="72"/>
      <c r="FYH11" s="72"/>
      <c r="FYI11" s="72"/>
      <c r="FYJ11" s="72"/>
      <c r="FYK11" s="72"/>
      <c r="FYL11" s="72"/>
      <c r="FYM11" s="72"/>
      <c r="FYN11" s="72"/>
      <c r="FYO11" s="72"/>
      <c r="FYP11" s="72"/>
      <c r="FYQ11" s="72"/>
      <c r="FYR11" s="72"/>
      <c r="FYS11" s="72"/>
      <c r="FYT11" s="72"/>
      <c r="FYU11" s="72"/>
      <c r="FYV11" s="72"/>
      <c r="FYW11" s="72"/>
      <c r="FYX11" s="72"/>
      <c r="FYY11" s="72"/>
      <c r="FYZ11" s="72"/>
      <c r="FZA11" s="72"/>
      <c r="FZB11" s="72"/>
      <c r="FZC11" s="72"/>
      <c r="FZD11" s="72"/>
      <c r="FZE11" s="72"/>
      <c r="FZF11" s="72"/>
      <c r="FZG11" s="72"/>
      <c r="FZH11" s="72"/>
      <c r="FZI11" s="72"/>
      <c r="FZJ11" s="72"/>
      <c r="FZK11" s="72"/>
      <c r="FZL11" s="72"/>
      <c r="FZM11" s="72"/>
      <c r="FZN11" s="72"/>
      <c r="FZO11" s="72"/>
      <c r="FZP11" s="72"/>
      <c r="FZQ11" s="72"/>
      <c r="FZR11" s="72"/>
      <c r="FZS11" s="72"/>
      <c r="FZT11" s="72"/>
      <c r="FZU11" s="72"/>
      <c r="FZV11" s="72"/>
      <c r="FZW11" s="72"/>
      <c r="FZX11" s="72"/>
      <c r="FZY11" s="72"/>
      <c r="FZZ11" s="72"/>
      <c r="GAA11" s="72"/>
      <c r="GAB11" s="72"/>
      <c r="GAC11" s="72"/>
      <c r="GAD11" s="72"/>
      <c r="GAE11" s="72"/>
      <c r="GAF11" s="72"/>
      <c r="GAG11" s="72"/>
      <c r="GAH11" s="72"/>
      <c r="GAI11" s="72"/>
      <c r="GAJ11" s="72"/>
      <c r="GAK11" s="72"/>
      <c r="GAL11" s="72"/>
      <c r="GAM11" s="72"/>
      <c r="GAN11" s="72"/>
      <c r="GAO11" s="72"/>
      <c r="GAP11" s="72"/>
      <c r="GAQ11" s="72"/>
      <c r="GAR11" s="72"/>
      <c r="GAS11" s="72"/>
      <c r="GAT11" s="72"/>
      <c r="GAU11" s="72"/>
      <c r="GAV11" s="72"/>
      <c r="GAW11" s="72"/>
      <c r="GAX11" s="72"/>
      <c r="GAY11" s="72"/>
      <c r="GAZ11" s="72"/>
      <c r="GBA11" s="72"/>
      <c r="GBB11" s="72"/>
      <c r="GBC11" s="72"/>
      <c r="GBD11" s="72"/>
      <c r="GBE11" s="72"/>
      <c r="GBF11" s="72"/>
      <c r="GBG11" s="72"/>
      <c r="GBH11" s="72"/>
      <c r="GBI11" s="72"/>
      <c r="GBJ11" s="72"/>
      <c r="GBK11" s="72"/>
      <c r="GBL11" s="72"/>
      <c r="GBM11" s="72"/>
      <c r="GBN11" s="72"/>
      <c r="GBO11" s="72"/>
      <c r="GBP11" s="72"/>
      <c r="GBQ11" s="72"/>
      <c r="GBR11" s="72"/>
      <c r="GBS11" s="72"/>
      <c r="GBT11" s="72"/>
      <c r="GBU11" s="72"/>
      <c r="GBV11" s="72"/>
      <c r="GBW11" s="72"/>
      <c r="GBX11" s="72"/>
      <c r="GBY11" s="72"/>
      <c r="GBZ11" s="72"/>
      <c r="GCA11" s="72"/>
      <c r="GCB11" s="72"/>
      <c r="GCC11" s="72"/>
      <c r="GCD11" s="72"/>
      <c r="GCE11" s="72"/>
      <c r="GCF11" s="72"/>
      <c r="GCG11" s="72"/>
      <c r="GCH11" s="72"/>
      <c r="GCI11" s="72"/>
      <c r="GCJ11" s="72"/>
      <c r="GCK11" s="72"/>
      <c r="GCL11" s="72"/>
      <c r="GCM11" s="72"/>
      <c r="GCN11" s="72"/>
      <c r="GCO11" s="72"/>
      <c r="GCP11" s="72"/>
      <c r="GCQ11" s="72"/>
      <c r="GCR11" s="72"/>
      <c r="GCS11" s="72"/>
      <c r="GCT11" s="72"/>
      <c r="GCU11" s="72"/>
      <c r="GCV11" s="72"/>
      <c r="GCW11" s="72"/>
      <c r="GCX11" s="72"/>
      <c r="GCY11" s="72"/>
      <c r="GCZ11" s="72"/>
      <c r="GDA11" s="72"/>
      <c r="GDB11" s="72"/>
      <c r="GDC11" s="72"/>
      <c r="GDD11" s="72"/>
      <c r="GDE11" s="72"/>
      <c r="GDF11" s="72"/>
      <c r="GDG11" s="72"/>
      <c r="GDH11" s="72"/>
      <c r="GDI11" s="72"/>
      <c r="GDJ11" s="72"/>
      <c r="GDK11" s="72"/>
      <c r="GDL11" s="72"/>
      <c r="GDM11" s="72"/>
      <c r="GDN11" s="72"/>
      <c r="GDO11" s="72"/>
      <c r="GDP11" s="72"/>
      <c r="GDQ11" s="72"/>
      <c r="GDR11" s="72"/>
      <c r="GDS11" s="72"/>
      <c r="GDT11" s="72"/>
      <c r="GDU11" s="72"/>
      <c r="GDV11" s="72"/>
      <c r="GDW11" s="72"/>
      <c r="GDX11" s="72"/>
      <c r="GDY11" s="72"/>
      <c r="GDZ11" s="72"/>
      <c r="GEA11" s="72"/>
      <c r="GEB11" s="72"/>
      <c r="GEC11" s="72"/>
      <c r="GED11" s="72"/>
      <c r="GEE11" s="72"/>
      <c r="GEF11" s="72"/>
      <c r="GEG11" s="72"/>
      <c r="GEH11" s="72"/>
      <c r="GEI11" s="72"/>
      <c r="GEJ11" s="72"/>
      <c r="GEK11" s="72"/>
      <c r="GEL11" s="72"/>
      <c r="GEM11" s="72"/>
      <c r="GEN11" s="72"/>
      <c r="GEO11" s="72"/>
      <c r="GEP11" s="72"/>
      <c r="GEQ11" s="72"/>
      <c r="GER11" s="72"/>
      <c r="GES11" s="72"/>
      <c r="GET11" s="72"/>
      <c r="GEU11" s="72"/>
      <c r="GEV11" s="72"/>
      <c r="GEW11" s="72"/>
      <c r="GEX11" s="72"/>
      <c r="GEY11" s="72"/>
      <c r="GEZ11" s="72"/>
      <c r="GFA11" s="72"/>
      <c r="GFB11" s="72"/>
      <c r="GFC11" s="72"/>
      <c r="GFD11" s="72"/>
      <c r="GFE11" s="72"/>
      <c r="GFF11" s="72"/>
      <c r="GFG11" s="72"/>
      <c r="GFH11" s="72"/>
      <c r="GFI11" s="72"/>
      <c r="GFJ11" s="72"/>
      <c r="GFK11" s="72"/>
      <c r="GFL11" s="72"/>
      <c r="GFM11" s="72"/>
      <c r="GFN11" s="72"/>
      <c r="GFO11" s="72"/>
      <c r="GFP11" s="72"/>
      <c r="GFQ11" s="72"/>
      <c r="GFR11" s="72"/>
      <c r="GFS11" s="72"/>
      <c r="GFT11" s="72"/>
      <c r="GFU11" s="72"/>
      <c r="GFV11" s="72"/>
      <c r="GFW11" s="72"/>
      <c r="GFX11" s="72"/>
      <c r="GFY11" s="72"/>
      <c r="GFZ11" s="72"/>
      <c r="GGA11" s="72"/>
      <c r="GGB11" s="72"/>
      <c r="GGC11" s="72"/>
      <c r="GGD11" s="72"/>
      <c r="GGE11" s="72"/>
      <c r="GGF11" s="72"/>
      <c r="GGG11" s="72"/>
      <c r="GGH11" s="72"/>
      <c r="GGI11" s="72"/>
      <c r="GGJ11" s="72"/>
      <c r="GGK11" s="72"/>
      <c r="GGL11" s="72"/>
      <c r="GGM11" s="72"/>
      <c r="GGN11" s="72"/>
      <c r="GGO11" s="72"/>
      <c r="GGP11" s="72"/>
      <c r="GGQ11" s="72"/>
      <c r="GGR11" s="72"/>
      <c r="GGS11" s="72"/>
      <c r="GGT11" s="72"/>
      <c r="GGU11" s="72"/>
      <c r="GGV11" s="72"/>
      <c r="GGW11" s="72"/>
      <c r="GGX11" s="72"/>
      <c r="GGY11" s="72"/>
      <c r="GGZ11" s="72"/>
      <c r="GHA11" s="72"/>
      <c r="GHB11" s="72"/>
      <c r="GHC11" s="72"/>
      <c r="GHD11" s="72"/>
      <c r="GHE11" s="72"/>
      <c r="GHF11" s="72"/>
      <c r="GHG11" s="72"/>
      <c r="GHH11" s="72"/>
      <c r="GHI11" s="72"/>
      <c r="GHJ11" s="72"/>
      <c r="GHK11" s="72"/>
      <c r="GHL11" s="72"/>
      <c r="GHM11" s="72"/>
      <c r="GHN11" s="72"/>
      <c r="GHO11" s="72"/>
      <c r="GHP11" s="72"/>
      <c r="GHQ11" s="72"/>
      <c r="GHR11" s="72"/>
      <c r="GHS11" s="72"/>
      <c r="GHT11" s="72"/>
      <c r="GHU11" s="72"/>
      <c r="GHV11" s="72"/>
      <c r="GHW11" s="72"/>
      <c r="GHX11" s="72"/>
      <c r="GHY11" s="72"/>
      <c r="GHZ11" s="72"/>
      <c r="GIA11" s="72"/>
      <c r="GIB11" s="72"/>
      <c r="GIC11" s="72"/>
      <c r="GID11" s="72"/>
      <c r="GIE11" s="72"/>
      <c r="GIF11" s="72"/>
      <c r="GIG11" s="72"/>
      <c r="GIH11" s="72"/>
      <c r="GII11" s="72"/>
      <c r="GIJ11" s="72"/>
      <c r="GIK11" s="72"/>
      <c r="GIL11" s="72"/>
      <c r="GIM11" s="72"/>
      <c r="GIN11" s="72"/>
      <c r="GIO11" s="72"/>
      <c r="GIP11" s="72"/>
      <c r="GIQ11" s="72"/>
      <c r="GIR11" s="72"/>
      <c r="GIS11" s="72"/>
      <c r="GIT11" s="72"/>
      <c r="GIU11" s="72"/>
      <c r="GIV11" s="72"/>
      <c r="GIW11" s="72"/>
      <c r="GIX11" s="72"/>
      <c r="GIY11" s="72"/>
      <c r="GIZ11" s="72"/>
      <c r="GJA11" s="72"/>
      <c r="GJB11" s="72"/>
      <c r="GJC11" s="72"/>
      <c r="GJD11" s="72"/>
      <c r="GJE11" s="72"/>
      <c r="GJF11" s="72"/>
      <c r="GJG11" s="72"/>
      <c r="GJH11" s="72"/>
      <c r="GJI11" s="72"/>
      <c r="GJJ11" s="72"/>
      <c r="GJK11" s="72"/>
      <c r="GJL11" s="72"/>
      <c r="GJM11" s="72"/>
      <c r="GJN11" s="72"/>
      <c r="GJO11" s="72"/>
      <c r="GJP11" s="72"/>
      <c r="GJQ11" s="72"/>
      <c r="GJR11" s="72"/>
      <c r="GJS11" s="72"/>
      <c r="GJT11" s="72"/>
      <c r="GJU11" s="72"/>
      <c r="GJV11" s="72"/>
      <c r="GJW11" s="72"/>
      <c r="GJX11" s="72"/>
      <c r="GJY11" s="72"/>
      <c r="GJZ11" s="72"/>
      <c r="GKA11" s="72"/>
      <c r="GKB11" s="72"/>
      <c r="GKC11" s="72"/>
      <c r="GKD11" s="72"/>
      <c r="GKE11" s="72"/>
      <c r="GKF11" s="72"/>
      <c r="GKG11" s="72"/>
      <c r="GKH11" s="72"/>
      <c r="GKI11" s="72"/>
      <c r="GKJ11" s="72"/>
      <c r="GKK11" s="72"/>
      <c r="GKL11" s="72"/>
      <c r="GKM11" s="72"/>
      <c r="GKN11" s="72"/>
      <c r="GKO11" s="72"/>
      <c r="GKP11" s="72"/>
      <c r="GKQ11" s="72"/>
      <c r="GKR11" s="72"/>
      <c r="GKS11" s="72"/>
      <c r="GKT11" s="72"/>
      <c r="GKU11" s="72"/>
      <c r="GKV11" s="72"/>
      <c r="GKW11" s="72"/>
      <c r="GKX11" s="72"/>
      <c r="GKY11" s="72"/>
      <c r="GKZ11" s="72"/>
      <c r="GLA11" s="72"/>
      <c r="GLB11" s="72"/>
      <c r="GLC11" s="72"/>
      <c r="GLD11" s="72"/>
      <c r="GLE11" s="72"/>
      <c r="GLF11" s="72"/>
      <c r="GLG11" s="72"/>
      <c r="GLH11" s="72"/>
      <c r="GLI11" s="72"/>
      <c r="GLJ11" s="72"/>
      <c r="GLK11" s="72"/>
      <c r="GLL11" s="72"/>
      <c r="GLM11" s="72"/>
      <c r="GLN11" s="72"/>
      <c r="GLO11" s="72"/>
      <c r="GLP11" s="72"/>
      <c r="GLQ11" s="72"/>
      <c r="GLR11" s="72"/>
      <c r="GLS11" s="72"/>
      <c r="GLT11" s="72"/>
      <c r="GLU11" s="72"/>
      <c r="GLV11" s="72"/>
      <c r="GLW11" s="72"/>
      <c r="GLX11" s="72"/>
      <c r="GLY11" s="72"/>
      <c r="GLZ11" s="72"/>
      <c r="GMA11" s="72"/>
      <c r="GMB11" s="72"/>
      <c r="GMC11" s="72"/>
      <c r="GMD11" s="72"/>
      <c r="GME11" s="72"/>
      <c r="GMF11" s="72"/>
      <c r="GMG11" s="72"/>
      <c r="GMH11" s="72"/>
      <c r="GMI11" s="72"/>
      <c r="GMJ11" s="72"/>
      <c r="GMK11" s="72"/>
      <c r="GML11" s="72"/>
      <c r="GMM11" s="72"/>
      <c r="GMN11" s="72"/>
      <c r="GMO11" s="72"/>
      <c r="GMP11" s="72"/>
      <c r="GMQ11" s="72"/>
      <c r="GMR11" s="72"/>
      <c r="GMS11" s="72"/>
      <c r="GMT11" s="72"/>
      <c r="GMU11" s="72"/>
      <c r="GMV11" s="72"/>
      <c r="GMW11" s="72"/>
      <c r="GMX11" s="72"/>
      <c r="GMY11" s="72"/>
      <c r="GMZ11" s="72"/>
      <c r="GNA11" s="72"/>
      <c r="GNB11" s="72"/>
      <c r="GNC11" s="72"/>
      <c r="GND11" s="72"/>
      <c r="GNE11" s="72"/>
      <c r="GNF11" s="72"/>
      <c r="GNG11" s="72"/>
      <c r="GNH11" s="72"/>
      <c r="GNI11" s="72"/>
      <c r="GNJ11" s="72"/>
      <c r="GNK11" s="72"/>
      <c r="GNL11" s="72"/>
      <c r="GNM11" s="72"/>
      <c r="GNN11" s="72"/>
      <c r="GNO11" s="72"/>
      <c r="GNP11" s="72"/>
      <c r="GNQ11" s="72"/>
      <c r="GNR11" s="72"/>
      <c r="GNS11" s="72"/>
      <c r="GNT11" s="72"/>
      <c r="GNU11" s="72"/>
      <c r="GNV11" s="72"/>
      <c r="GNW11" s="72"/>
      <c r="GNX11" s="72"/>
      <c r="GNY11" s="72"/>
      <c r="GNZ11" s="72"/>
      <c r="GOA11" s="72"/>
      <c r="GOB11" s="72"/>
      <c r="GOC11" s="72"/>
      <c r="GOD11" s="72"/>
      <c r="GOE11" s="72"/>
      <c r="GOF11" s="72"/>
      <c r="GOG11" s="72"/>
      <c r="GOH11" s="72"/>
      <c r="GOI11" s="72"/>
      <c r="GOJ11" s="72"/>
      <c r="GOK11" s="72"/>
      <c r="GOL11" s="72"/>
      <c r="GOM11" s="72"/>
      <c r="GON11" s="72"/>
      <c r="GOO11" s="72"/>
      <c r="GOP11" s="72"/>
      <c r="GOQ11" s="72"/>
      <c r="GOR11" s="72"/>
      <c r="GOS11" s="72"/>
      <c r="GOT11" s="72"/>
      <c r="GOU11" s="72"/>
      <c r="GOV11" s="72"/>
      <c r="GOW11" s="72"/>
      <c r="GOX11" s="72"/>
      <c r="GOY11" s="72"/>
      <c r="GOZ11" s="72"/>
      <c r="GPA11" s="72"/>
      <c r="GPB11" s="72"/>
      <c r="GPC11" s="72"/>
      <c r="GPD11" s="72"/>
      <c r="GPE11" s="72"/>
      <c r="GPF11" s="72"/>
      <c r="GPG11" s="72"/>
      <c r="GPH11" s="72"/>
      <c r="GPI11" s="72"/>
      <c r="GPJ11" s="72"/>
      <c r="GPK11" s="72"/>
      <c r="GPL11" s="72"/>
      <c r="GPM11" s="72"/>
      <c r="GPN11" s="72"/>
      <c r="GPO11" s="72"/>
      <c r="GPP11" s="72"/>
      <c r="GPQ11" s="72"/>
      <c r="GPR11" s="72"/>
      <c r="GPS11" s="72"/>
      <c r="GPT11" s="72"/>
      <c r="GPU11" s="72"/>
      <c r="GPV11" s="72"/>
      <c r="GPW11" s="72"/>
      <c r="GPX11" s="72"/>
      <c r="GPY11" s="72"/>
      <c r="GPZ11" s="72"/>
      <c r="GQA11" s="72"/>
      <c r="GQB11" s="72"/>
      <c r="GQC11" s="72"/>
      <c r="GQD11" s="72"/>
      <c r="GQE11" s="72"/>
      <c r="GQF11" s="72"/>
      <c r="GQG11" s="72"/>
      <c r="GQH11" s="72"/>
      <c r="GQI11" s="72"/>
      <c r="GQJ11" s="72"/>
      <c r="GQK11" s="72"/>
      <c r="GQL11" s="72"/>
      <c r="GQM11" s="72"/>
      <c r="GQN11" s="72"/>
      <c r="GQO11" s="72"/>
      <c r="GQP11" s="72"/>
      <c r="GQQ11" s="72"/>
      <c r="GQR11" s="72"/>
      <c r="GQS11" s="72"/>
      <c r="GQT11" s="72"/>
      <c r="GQU11" s="72"/>
      <c r="GQV11" s="72"/>
      <c r="GQW11" s="72"/>
      <c r="GQX11" s="72"/>
      <c r="GQY11" s="72"/>
      <c r="GQZ11" s="72"/>
      <c r="GRA11" s="72"/>
      <c r="GRB11" s="72"/>
      <c r="GRC11" s="72"/>
      <c r="GRD11" s="72"/>
      <c r="GRE11" s="72"/>
      <c r="GRF11" s="72"/>
      <c r="GRG11" s="72"/>
      <c r="GRH11" s="72"/>
      <c r="GRI11" s="72"/>
      <c r="GRJ11" s="72"/>
      <c r="GRK11" s="72"/>
      <c r="GRL11" s="72"/>
      <c r="GRM11" s="72"/>
      <c r="GRN11" s="72"/>
      <c r="GRO11" s="72"/>
      <c r="GRP11" s="72"/>
      <c r="GRQ11" s="72"/>
      <c r="GRR11" s="72"/>
      <c r="GRS11" s="72"/>
      <c r="GRT11" s="72"/>
      <c r="GRU11" s="72"/>
      <c r="GRV11" s="72"/>
      <c r="GRW11" s="72"/>
      <c r="GRX11" s="72"/>
      <c r="GRY11" s="72"/>
      <c r="GRZ11" s="72"/>
      <c r="GSA11" s="72"/>
      <c r="GSB11" s="72"/>
      <c r="GSC11" s="72"/>
      <c r="GSD11" s="72"/>
      <c r="GSE11" s="72"/>
      <c r="GSF11" s="72"/>
      <c r="GSG11" s="72"/>
      <c r="GSH11" s="72"/>
      <c r="GSI11" s="72"/>
      <c r="GSJ11" s="72"/>
      <c r="GSK11" s="72"/>
      <c r="GSL11" s="72"/>
      <c r="GSM11" s="72"/>
      <c r="GSN11" s="72"/>
      <c r="GSO11" s="72"/>
      <c r="GSP11" s="72"/>
      <c r="GSQ11" s="72"/>
      <c r="GSR11" s="72"/>
      <c r="GSS11" s="72"/>
      <c r="GST11" s="72"/>
      <c r="GSU11" s="72"/>
      <c r="GSV11" s="72"/>
      <c r="GSW11" s="72"/>
      <c r="GSX11" s="72"/>
      <c r="GSY11" s="72"/>
      <c r="GSZ11" s="72"/>
      <c r="GTA11" s="72"/>
      <c r="GTB11" s="72"/>
      <c r="GTC11" s="72"/>
      <c r="GTD11" s="72"/>
      <c r="GTE11" s="72"/>
      <c r="GTF11" s="72"/>
      <c r="GTG11" s="72"/>
      <c r="GTH11" s="72"/>
      <c r="GTI11" s="72"/>
      <c r="GTJ11" s="72"/>
      <c r="GTK11" s="72"/>
      <c r="GTL11" s="72"/>
      <c r="GTM11" s="72"/>
      <c r="GTN11" s="72"/>
      <c r="GTO11" s="72"/>
      <c r="GTP11" s="72"/>
      <c r="GTQ11" s="72"/>
      <c r="GTR11" s="72"/>
      <c r="GTS11" s="72"/>
      <c r="GTT11" s="72"/>
      <c r="GTU11" s="72"/>
      <c r="GTV11" s="72"/>
      <c r="GTW11" s="72"/>
      <c r="GTX11" s="72"/>
      <c r="GTY11" s="72"/>
      <c r="GTZ11" s="72"/>
      <c r="GUA11" s="72"/>
      <c r="GUB11" s="72"/>
      <c r="GUC11" s="72"/>
      <c r="GUD11" s="72"/>
      <c r="GUE11" s="72"/>
      <c r="GUF11" s="72"/>
      <c r="GUG11" s="72"/>
      <c r="GUH11" s="72"/>
      <c r="GUI11" s="72"/>
      <c r="GUJ11" s="72"/>
      <c r="GUK11" s="72"/>
      <c r="GUL11" s="72"/>
      <c r="GUM11" s="72"/>
      <c r="GUN11" s="72"/>
      <c r="GUO11" s="72"/>
      <c r="GUP11" s="72"/>
      <c r="GUQ11" s="72"/>
      <c r="GUR11" s="72"/>
      <c r="GUS11" s="72"/>
      <c r="GUT11" s="72"/>
      <c r="GUU11" s="72"/>
      <c r="GUV11" s="72"/>
      <c r="GUW11" s="72"/>
      <c r="GUX11" s="72"/>
      <c r="GUY11" s="72"/>
      <c r="GUZ11" s="72"/>
      <c r="GVA11" s="72"/>
      <c r="GVB11" s="72"/>
      <c r="GVC11" s="72"/>
      <c r="GVD11" s="72"/>
      <c r="GVE11" s="72"/>
      <c r="GVF11" s="72"/>
      <c r="GVG11" s="72"/>
      <c r="GVH11" s="72"/>
      <c r="GVI11" s="72"/>
      <c r="GVJ11" s="72"/>
      <c r="GVK11" s="72"/>
      <c r="GVL11" s="72"/>
      <c r="GVM11" s="72"/>
      <c r="GVN11" s="72"/>
      <c r="GVO11" s="72"/>
      <c r="GVP11" s="72"/>
      <c r="GVQ11" s="72"/>
      <c r="GVR11" s="72"/>
      <c r="GVS11" s="72"/>
      <c r="GVT11" s="72"/>
      <c r="GVU11" s="72"/>
      <c r="GVV11" s="72"/>
      <c r="GVW11" s="72"/>
      <c r="GVX11" s="72"/>
      <c r="GVY11" s="72"/>
      <c r="GVZ11" s="72"/>
      <c r="GWA11" s="72"/>
      <c r="GWB11" s="72"/>
      <c r="GWC11" s="72"/>
      <c r="GWD11" s="72"/>
      <c r="GWE11" s="72"/>
      <c r="GWF11" s="72"/>
      <c r="GWG11" s="72"/>
      <c r="GWH11" s="72"/>
      <c r="GWI11" s="72"/>
      <c r="GWJ11" s="72"/>
      <c r="GWK11" s="72"/>
      <c r="GWL11" s="72"/>
      <c r="GWM11" s="72"/>
      <c r="GWN11" s="72"/>
      <c r="GWO11" s="72"/>
      <c r="GWP11" s="72"/>
      <c r="GWQ11" s="72"/>
      <c r="GWR11" s="72"/>
      <c r="GWS11" s="72"/>
      <c r="GWT11" s="72"/>
      <c r="GWU11" s="72"/>
      <c r="GWV11" s="72"/>
      <c r="GWW11" s="72"/>
      <c r="GWX11" s="72"/>
      <c r="GWY11" s="72"/>
      <c r="GWZ11" s="72"/>
      <c r="GXA11" s="72"/>
      <c r="GXB11" s="72"/>
      <c r="GXC11" s="72"/>
      <c r="GXD11" s="72"/>
      <c r="GXE11" s="72"/>
      <c r="GXF11" s="72"/>
      <c r="GXG11" s="72"/>
      <c r="GXH11" s="72"/>
      <c r="GXI11" s="72"/>
      <c r="GXJ11" s="72"/>
      <c r="GXK11" s="72"/>
      <c r="GXL11" s="72"/>
      <c r="GXM11" s="72"/>
      <c r="GXN11" s="72"/>
      <c r="GXO11" s="72"/>
      <c r="GXP11" s="72"/>
      <c r="GXQ11" s="72"/>
      <c r="GXR11" s="72"/>
      <c r="GXS11" s="72"/>
      <c r="GXT11" s="72"/>
      <c r="GXU11" s="72"/>
      <c r="GXV11" s="72"/>
      <c r="GXW11" s="72"/>
      <c r="GXX11" s="72"/>
      <c r="GXY11" s="72"/>
      <c r="GXZ11" s="72"/>
      <c r="GYA11" s="72"/>
      <c r="GYB11" s="72"/>
      <c r="GYC11" s="72"/>
      <c r="GYD11" s="72"/>
      <c r="GYE11" s="72"/>
      <c r="GYF11" s="72"/>
      <c r="GYG11" s="72"/>
      <c r="GYH11" s="72"/>
      <c r="GYI11" s="72"/>
      <c r="GYJ11" s="72"/>
      <c r="GYK11" s="72"/>
      <c r="GYL11" s="72"/>
      <c r="GYM11" s="72"/>
      <c r="GYN11" s="72"/>
      <c r="GYO11" s="72"/>
      <c r="GYP11" s="72"/>
      <c r="GYQ11" s="72"/>
      <c r="GYR11" s="72"/>
      <c r="GYS11" s="72"/>
      <c r="GYT11" s="72"/>
      <c r="GYU11" s="72"/>
      <c r="GYV11" s="72"/>
      <c r="GYW11" s="72"/>
      <c r="GYX11" s="72"/>
      <c r="GYY11" s="72"/>
      <c r="GYZ11" s="72"/>
      <c r="GZA11" s="72"/>
      <c r="GZB11" s="72"/>
      <c r="GZC11" s="72"/>
      <c r="GZD11" s="72"/>
      <c r="GZE11" s="72"/>
      <c r="GZF11" s="72"/>
      <c r="GZG11" s="72"/>
      <c r="GZH11" s="72"/>
      <c r="GZI11" s="72"/>
      <c r="GZJ11" s="72"/>
      <c r="GZK11" s="72"/>
      <c r="GZL11" s="72"/>
      <c r="GZM11" s="72"/>
      <c r="GZN11" s="72"/>
      <c r="GZO11" s="72"/>
      <c r="GZP11" s="72"/>
      <c r="GZQ11" s="72"/>
      <c r="GZR11" s="72"/>
      <c r="GZS11" s="72"/>
      <c r="GZT11" s="72"/>
      <c r="GZU11" s="72"/>
      <c r="GZV11" s="72"/>
      <c r="GZW11" s="72"/>
      <c r="GZX11" s="72"/>
      <c r="GZY11" s="72"/>
      <c r="GZZ11" s="72"/>
      <c r="HAA11" s="72"/>
      <c r="HAB11" s="72"/>
      <c r="HAC11" s="72"/>
      <c r="HAD11" s="72"/>
      <c r="HAE11" s="72"/>
      <c r="HAF11" s="72"/>
      <c r="HAG11" s="72"/>
      <c r="HAH11" s="72"/>
      <c r="HAI11" s="72"/>
      <c r="HAJ11" s="72"/>
      <c r="HAK11" s="72"/>
      <c r="HAL11" s="72"/>
      <c r="HAM11" s="72"/>
      <c r="HAN11" s="72"/>
      <c r="HAO11" s="72"/>
      <c r="HAP11" s="72"/>
      <c r="HAQ11" s="72"/>
      <c r="HAR11" s="72"/>
      <c r="HAS11" s="72"/>
      <c r="HAT11" s="72"/>
      <c r="HAU11" s="72"/>
      <c r="HAV11" s="72"/>
      <c r="HAW11" s="72"/>
      <c r="HAX11" s="72"/>
      <c r="HAY11" s="72"/>
      <c r="HAZ11" s="72"/>
      <c r="HBA11" s="72"/>
      <c r="HBB11" s="72"/>
      <c r="HBC11" s="72"/>
      <c r="HBD11" s="72"/>
      <c r="HBE11" s="72"/>
      <c r="HBF11" s="72"/>
      <c r="HBG11" s="72"/>
      <c r="HBH11" s="72"/>
      <c r="HBI11" s="72"/>
      <c r="HBJ11" s="72"/>
      <c r="HBK11" s="72"/>
      <c r="HBL11" s="72"/>
      <c r="HBM11" s="72"/>
      <c r="HBN11" s="72"/>
      <c r="HBO11" s="72"/>
      <c r="HBP11" s="72"/>
      <c r="HBQ11" s="72"/>
      <c r="HBR11" s="72"/>
      <c r="HBS11" s="72"/>
      <c r="HBT11" s="72"/>
      <c r="HBU11" s="72"/>
      <c r="HBV11" s="72"/>
      <c r="HBW11" s="72"/>
      <c r="HBX11" s="72"/>
      <c r="HBY11" s="72"/>
      <c r="HBZ11" s="72"/>
      <c r="HCA11" s="72"/>
      <c r="HCB11" s="72"/>
      <c r="HCC11" s="72"/>
      <c r="HCD11" s="72"/>
      <c r="HCE11" s="72"/>
      <c r="HCF11" s="72"/>
      <c r="HCG11" s="72"/>
      <c r="HCH11" s="72"/>
      <c r="HCI11" s="72"/>
      <c r="HCJ11" s="72"/>
      <c r="HCK11" s="72"/>
      <c r="HCL11" s="72"/>
      <c r="HCM11" s="72"/>
      <c r="HCN11" s="72"/>
      <c r="HCO11" s="72"/>
      <c r="HCP11" s="72"/>
      <c r="HCQ11" s="72"/>
      <c r="HCR11" s="72"/>
      <c r="HCS11" s="72"/>
      <c r="HCT11" s="72"/>
      <c r="HCU11" s="72"/>
      <c r="HCV11" s="72"/>
      <c r="HCW11" s="72"/>
      <c r="HCX11" s="72"/>
      <c r="HCY11" s="72"/>
      <c r="HCZ11" s="72"/>
      <c r="HDA11" s="72"/>
      <c r="HDB11" s="72"/>
      <c r="HDC11" s="72"/>
      <c r="HDD11" s="72"/>
      <c r="HDE11" s="72"/>
      <c r="HDF11" s="72"/>
      <c r="HDG11" s="72"/>
      <c r="HDH11" s="72"/>
      <c r="HDI11" s="72"/>
      <c r="HDJ11" s="72"/>
      <c r="HDK11" s="72"/>
      <c r="HDL11" s="72"/>
      <c r="HDM11" s="72"/>
      <c r="HDN11" s="72"/>
      <c r="HDO11" s="72"/>
      <c r="HDP11" s="72"/>
      <c r="HDQ11" s="72"/>
      <c r="HDR11" s="72"/>
      <c r="HDS11" s="72"/>
      <c r="HDT11" s="72"/>
      <c r="HDU11" s="72"/>
      <c r="HDV11" s="72"/>
      <c r="HDW11" s="72"/>
      <c r="HDX11" s="72"/>
      <c r="HDY11" s="72"/>
      <c r="HDZ11" s="72"/>
      <c r="HEA11" s="72"/>
      <c r="HEB11" s="72"/>
      <c r="HEC11" s="72"/>
      <c r="HED11" s="72"/>
      <c r="HEE11" s="72"/>
      <c r="HEF11" s="72"/>
      <c r="HEG11" s="72"/>
      <c r="HEH11" s="72"/>
      <c r="HEI11" s="72"/>
      <c r="HEJ11" s="72"/>
      <c r="HEK11" s="72"/>
      <c r="HEL11" s="72"/>
      <c r="HEM11" s="72"/>
      <c r="HEN11" s="72"/>
      <c r="HEO11" s="72"/>
      <c r="HEP11" s="72"/>
      <c r="HEQ11" s="72"/>
      <c r="HER11" s="72"/>
      <c r="HES11" s="72"/>
      <c r="HET11" s="72"/>
      <c r="HEU11" s="72"/>
      <c r="HEV11" s="72"/>
      <c r="HEW11" s="72"/>
      <c r="HEX11" s="72"/>
      <c r="HEY11" s="72"/>
      <c r="HEZ11" s="72"/>
      <c r="HFA11" s="72"/>
      <c r="HFB11" s="72"/>
      <c r="HFC11" s="72"/>
      <c r="HFD11" s="72"/>
      <c r="HFE11" s="72"/>
      <c r="HFF11" s="72"/>
      <c r="HFG11" s="72"/>
      <c r="HFH11" s="72"/>
      <c r="HFI11" s="72"/>
      <c r="HFJ11" s="72"/>
      <c r="HFK11" s="72"/>
      <c r="HFL11" s="72"/>
      <c r="HFM11" s="72"/>
      <c r="HFN11" s="72"/>
      <c r="HFO11" s="72"/>
      <c r="HFP11" s="72"/>
      <c r="HFQ11" s="72"/>
      <c r="HFR11" s="72"/>
      <c r="HFS11" s="72"/>
      <c r="HFT11" s="72"/>
      <c r="HFU11" s="72"/>
      <c r="HFV11" s="72"/>
      <c r="HFW11" s="72"/>
      <c r="HFX11" s="72"/>
      <c r="HFY11" s="72"/>
      <c r="HFZ11" s="72"/>
      <c r="HGA11" s="72"/>
      <c r="HGB11" s="72"/>
      <c r="HGC11" s="72"/>
      <c r="HGD11" s="72"/>
      <c r="HGE11" s="72"/>
      <c r="HGF11" s="72"/>
      <c r="HGG11" s="72"/>
      <c r="HGH11" s="72"/>
      <c r="HGI11" s="72"/>
      <c r="HGJ11" s="72"/>
      <c r="HGK11" s="72"/>
      <c r="HGL11" s="72"/>
      <c r="HGM11" s="72"/>
      <c r="HGN11" s="72"/>
      <c r="HGO11" s="72"/>
      <c r="HGP11" s="72"/>
      <c r="HGQ11" s="72"/>
      <c r="HGR11" s="72"/>
      <c r="HGS11" s="72"/>
      <c r="HGT11" s="72"/>
      <c r="HGU11" s="72"/>
      <c r="HGV11" s="72"/>
      <c r="HGW11" s="72"/>
      <c r="HGX11" s="72"/>
      <c r="HGY11" s="72"/>
      <c r="HGZ11" s="72"/>
      <c r="HHA11" s="72"/>
      <c r="HHB11" s="72"/>
      <c r="HHC11" s="72"/>
      <c r="HHD11" s="72"/>
      <c r="HHE11" s="72"/>
      <c r="HHF11" s="72"/>
      <c r="HHG11" s="72"/>
      <c r="HHH11" s="72"/>
      <c r="HHI11" s="72"/>
      <c r="HHJ11" s="72"/>
      <c r="HHK11" s="72"/>
      <c r="HHL11" s="72"/>
      <c r="HHM11" s="72"/>
      <c r="HHN11" s="72"/>
      <c r="HHO11" s="72"/>
      <c r="HHP11" s="72"/>
      <c r="HHQ11" s="72"/>
      <c r="HHR11" s="72"/>
      <c r="HHS11" s="72"/>
      <c r="HHT11" s="72"/>
      <c r="HHU11" s="72"/>
      <c r="HHV11" s="72"/>
      <c r="HHW11" s="72"/>
      <c r="HHX11" s="72"/>
      <c r="HHY11" s="72"/>
      <c r="HHZ11" s="72"/>
      <c r="HIA11" s="72"/>
      <c r="HIB11" s="72"/>
      <c r="HIC11" s="72"/>
      <c r="HID11" s="72"/>
      <c r="HIE11" s="72"/>
      <c r="HIF11" s="72"/>
      <c r="HIG11" s="72"/>
      <c r="HIH11" s="72"/>
      <c r="HII11" s="72"/>
      <c r="HIJ11" s="72"/>
      <c r="HIK11" s="72"/>
      <c r="HIL11" s="72"/>
      <c r="HIM11" s="72"/>
      <c r="HIN11" s="72"/>
      <c r="HIO11" s="72"/>
      <c r="HIP11" s="72"/>
      <c r="HIQ11" s="72"/>
      <c r="HIR11" s="72"/>
      <c r="HIS11" s="72"/>
      <c r="HIT11" s="72"/>
      <c r="HIU11" s="72"/>
      <c r="HIV11" s="72"/>
      <c r="HIW11" s="72"/>
      <c r="HIX11" s="72"/>
      <c r="HIY11" s="72"/>
      <c r="HIZ11" s="72"/>
      <c r="HJA11" s="72"/>
      <c r="HJB11" s="72"/>
      <c r="HJC11" s="72"/>
      <c r="HJD11" s="72"/>
      <c r="HJE11" s="72"/>
      <c r="HJF11" s="72"/>
      <c r="HJG11" s="72"/>
      <c r="HJH11" s="72"/>
      <c r="HJI11" s="72"/>
      <c r="HJJ11" s="72"/>
      <c r="HJK11" s="72"/>
      <c r="HJL11" s="72"/>
      <c r="HJM11" s="72"/>
      <c r="HJN11" s="72"/>
      <c r="HJO11" s="72"/>
      <c r="HJP11" s="72"/>
      <c r="HJQ11" s="72"/>
      <c r="HJR11" s="72"/>
      <c r="HJS11" s="72"/>
      <c r="HJT11" s="72"/>
      <c r="HJU11" s="72"/>
      <c r="HJV11" s="72"/>
      <c r="HJW11" s="72"/>
      <c r="HJX11" s="72"/>
      <c r="HJY11" s="72"/>
      <c r="HJZ11" s="72"/>
      <c r="HKA11" s="72"/>
      <c r="HKB11" s="72"/>
      <c r="HKC11" s="72"/>
      <c r="HKD11" s="72"/>
      <c r="HKE11" s="72"/>
      <c r="HKF11" s="72"/>
      <c r="HKG11" s="72"/>
      <c r="HKH11" s="72"/>
      <c r="HKI11" s="72"/>
      <c r="HKJ11" s="72"/>
      <c r="HKK11" s="72"/>
      <c r="HKL11" s="72"/>
      <c r="HKM11" s="72"/>
      <c r="HKN11" s="72"/>
      <c r="HKO11" s="72"/>
      <c r="HKP11" s="72"/>
      <c r="HKQ11" s="72"/>
      <c r="HKR11" s="72"/>
      <c r="HKS11" s="72"/>
      <c r="HKT11" s="72"/>
      <c r="HKU11" s="72"/>
      <c r="HKV11" s="72"/>
      <c r="HKW11" s="72"/>
      <c r="HKX11" s="72"/>
      <c r="HKY11" s="72"/>
      <c r="HKZ11" s="72"/>
      <c r="HLA11" s="72"/>
      <c r="HLB11" s="72"/>
      <c r="HLC11" s="72"/>
      <c r="HLD11" s="72"/>
      <c r="HLE11" s="72"/>
      <c r="HLF11" s="72"/>
      <c r="HLG11" s="72"/>
      <c r="HLH11" s="72"/>
      <c r="HLI11" s="72"/>
      <c r="HLJ11" s="72"/>
      <c r="HLK11" s="72"/>
      <c r="HLL11" s="72"/>
      <c r="HLM11" s="72"/>
      <c r="HLN11" s="72"/>
      <c r="HLO11" s="72"/>
      <c r="HLP11" s="72"/>
      <c r="HLQ11" s="72"/>
      <c r="HLR11" s="72"/>
      <c r="HLS11" s="72"/>
      <c r="HLT11" s="72"/>
      <c r="HLU11" s="72"/>
      <c r="HLV11" s="72"/>
      <c r="HLW11" s="72"/>
      <c r="HLX11" s="72"/>
      <c r="HLY11" s="72"/>
      <c r="HLZ11" s="72"/>
      <c r="HMA11" s="72"/>
      <c r="HMB11" s="72"/>
      <c r="HMC11" s="72"/>
      <c r="HMD11" s="72"/>
      <c r="HME11" s="72"/>
      <c r="HMF11" s="72"/>
      <c r="HMG11" s="72"/>
      <c r="HMH11" s="72"/>
      <c r="HMI11" s="72"/>
      <c r="HMJ11" s="72"/>
      <c r="HMK11" s="72"/>
      <c r="HML11" s="72"/>
      <c r="HMM11" s="72"/>
      <c r="HMN11" s="72"/>
      <c r="HMO11" s="72"/>
      <c r="HMP11" s="72"/>
      <c r="HMQ11" s="72"/>
      <c r="HMR11" s="72"/>
      <c r="HMS11" s="72"/>
      <c r="HMT11" s="72"/>
      <c r="HMU11" s="72"/>
      <c r="HMV11" s="72"/>
      <c r="HMW11" s="72"/>
      <c r="HMX11" s="72"/>
      <c r="HMY11" s="72"/>
      <c r="HMZ11" s="72"/>
      <c r="HNA11" s="72"/>
      <c r="HNB11" s="72"/>
      <c r="HNC11" s="72"/>
      <c r="HND11" s="72"/>
      <c r="HNE11" s="72"/>
      <c r="HNF11" s="72"/>
      <c r="HNG11" s="72"/>
      <c r="HNH11" s="72"/>
      <c r="HNI11" s="72"/>
      <c r="HNJ11" s="72"/>
      <c r="HNK11" s="72"/>
      <c r="HNL11" s="72"/>
      <c r="HNM11" s="72"/>
      <c r="HNN11" s="72"/>
      <c r="HNO11" s="72"/>
      <c r="HNP11" s="72"/>
      <c r="HNQ11" s="72"/>
      <c r="HNR11" s="72"/>
      <c r="HNS11" s="72"/>
      <c r="HNT11" s="72"/>
      <c r="HNU11" s="72"/>
      <c r="HNV11" s="72"/>
      <c r="HNW11" s="72"/>
      <c r="HNX11" s="72"/>
      <c r="HNY11" s="72"/>
      <c r="HNZ11" s="72"/>
      <c r="HOA11" s="72"/>
      <c r="HOB11" s="72"/>
      <c r="HOC11" s="72"/>
      <c r="HOD11" s="72"/>
      <c r="HOE11" s="72"/>
      <c r="HOF11" s="72"/>
      <c r="HOG11" s="72"/>
      <c r="HOH11" s="72"/>
      <c r="HOI11" s="72"/>
      <c r="HOJ11" s="72"/>
      <c r="HOK11" s="72"/>
      <c r="HOL11" s="72"/>
      <c r="HOM11" s="72"/>
      <c r="HON11" s="72"/>
      <c r="HOO11" s="72"/>
      <c r="HOP11" s="72"/>
      <c r="HOQ11" s="72"/>
      <c r="HOR11" s="72"/>
      <c r="HOS11" s="72"/>
      <c r="HOT11" s="72"/>
      <c r="HOU11" s="72"/>
      <c r="HOV11" s="72"/>
      <c r="HOW11" s="72"/>
      <c r="HOX11" s="72"/>
      <c r="HOY11" s="72"/>
      <c r="HOZ11" s="72"/>
      <c r="HPA11" s="72"/>
      <c r="HPB11" s="72"/>
      <c r="HPC11" s="72"/>
      <c r="HPD11" s="72"/>
      <c r="HPE11" s="72"/>
      <c r="HPF11" s="72"/>
      <c r="HPG11" s="72"/>
      <c r="HPH11" s="72"/>
      <c r="HPI11" s="72"/>
      <c r="HPJ11" s="72"/>
      <c r="HPK11" s="72"/>
      <c r="HPL11" s="72"/>
      <c r="HPM11" s="72"/>
      <c r="HPN11" s="72"/>
      <c r="HPO11" s="72"/>
      <c r="HPP11" s="72"/>
      <c r="HPQ11" s="72"/>
      <c r="HPR11" s="72"/>
      <c r="HPS11" s="72"/>
      <c r="HPT11" s="72"/>
      <c r="HPU11" s="72"/>
      <c r="HPV11" s="72"/>
      <c r="HPW11" s="72"/>
      <c r="HPX11" s="72"/>
      <c r="HPY11" s="72"/>
      <c r="HPZ11" s="72"/>
      <c r="HQA11" s="72"/>
      <c r="HQB11" s="72"/>
      <c r="HQC11" s="72"/>
      <c r="HQD11" s="72"/>
      <c r="HQE11" s="72"/>
      <c r="HQF11" s="72"/>
      <c r="HQG11" s="72"/>
      <c r="HQH11" s="72"/>
      <c r="HQI11" s="72"/>
      <c r="HQJ11" s="72"/>
      <c r="HQK11" s="72"/>
      <c r="HQL11" s="72"/>
      <c r="HQM11" s="72"/>
      <c r="HQN11" s="72"/>
      <c r="HQO11" s="72"/>
      <c r="HQP11" s="72"/>
      <c r="HQQ11" s="72"/>
      <c r="HQR11" s="72"/>
      <c r="HQS11" s="72"/>
      <c r="HQT11" s="72"/>
      <c r="HQU11" s="72"/>
      <c r="HQV11" s="72"/>
      <c r="HQW11" s="72"/>
      <c r="HQX11" s="72"/>
      <c r="HQY11" s="72"/>
      <c r="HQZ11" s="72"/>
      <c r="HRA11" s="72"/>
      <c r="HRB11" s="72"/>
      <c r="HRC11" s="72"/>
      <c r="HRD11" s="72"/>
      <c r="HRE11" s="72"/>
      <c r="HRF11" s="72"/>
      <c r="HRG11" s="72"/>
      <c r="HRH11" s="72"/>
      <c r="HRI11" s="72"/>
      <c r="HRJ11" s="72"/>
      <c r="HRK11" s="72"/>
      <c r="HRL11" s="72"/>
      <c r="HRM11" s="72"/>
      <c r="HRN11" s="72"/>
      <c r="HRO11" s="72"/>
      <c r="HRP11" s="72"/>
      <c r="HRQ11" s="72"/>
      <c r="HRR11" s="72"/>
      <c r="HRS11" s="72"/>
      <c r="HRT11" s="72"/>
      <c r="HRU11" s="72"/>
      <c r="HRV11" s="72"/>
      <c r="HRW11" s="72"/>
      <c r="HRX11" s="72"/>
      <c r="HRY11" s="72"/>
      <c r="HRZ11" s="72"/>
      <c r="HSA11" s="72"/>
      <c r="HSB11" s="72"/>
      <c r="HSC11" s="72"/>
      <c r="HSD11" s="72"/>
      <c r="HSE11" s="72"/>
      <c r="HSF11" s="72"/>
      <c r="HSG11" s="72"/>
      <c r="HSH11" s="72"/>
      <c r="HSI11" s="72"/>
      <c r="HSJ11" s="72"/>
      <c r="HSK11" s="72"/>
      <c r="HSL11" s="72"/>
      <c r="HSM11" s="72"/>
      <c r="HSN11" s="72"/>
      <c r="HSO11" s="72"/>
      <c r="HSP11" s="72"/>
      <c r="HSQ11" s="72"/>
      <c r="HSR11" s="72"/>
      <c r="HSS11" s="72"/>
      <c r="HST11" s="72"/>
      <c r="HSU11" s="72"/>
      <c r="HSV11" s="72"/>
      <c r="HSW11" s="72"/>
      <c r="HSX11" s="72"/>
      <c r="HSY11" s="72"/>
      <c r="HSZ11" s="72"/>
      <c r="HTA11" s="72"/>
      <c r="HTB11" s="72"/>
      <c r="HTC11" s="72"/>
      <c r="HTD11" s="72"/>
      <c r="HTE11" s="72"/>
      <c r="HTF11" s="72"/>
      <c r="HTG11" s="72"/>
      <c r="HTH11" s="72"/>
      <c r="HTI11" s="72"/>
      <c r="HTJ11" s="72"/>
      <c r="HTK11" s="72"/>
      <c r="HTL11" s="72"/>
      <c r="HTM11" s="72"/>
      <c r="HTN11" s="72"/>
      <c r="HTO11" s="72"/>
      <c r="HTP11" s="72"/>
      <c r="HTQ11" s="72"/>
      <c r="HTR11" s="72"/>
      <c r="HTS11" s="72"/>
      <c r="HTT11" s="72"/>
      <c r="HTU11" s="72"/>
      <c r="HTV11" s="72"/>
      <c r="HTW11" s="72"/>
      <c r="HTX11" s="72"/>
      <c r="HTY11" s="72"/>
      <c r="HTZ11" s="72"/>
      <c r="HUA11" s="72"/>
      <c r="HUB11" s="72"/>
      <c r="HUC11" s="72"/>
      <c r="HUD11" s="72"/>
      <c r="HUE11" s="72"/>
      <c r="HUF11" s="72"/>
      <c r="HUG11" s="72"/>
      <c r="HUH11" s="72"/>
      <c r="HUI11" s="72"/>
      <c r="HUJ11" s="72"/>
      <c r="HUK11" s="72"/>
      <c r="HUL11" s="72"/>
      <c r="HUM11" s="72"/>
      <c r="HUN11" s="72"/>
      <c r="HUO11" s="72"/>
      <c r="HUP11" s="72"/>
      <c r="HUQ11" s="72"/>
      <c r="HUR11" s="72"/>
      <c r="HUS11" s="72"/>
      <c r="HUT11" s="72"/>
      <c r="HUU11" s="72"/>
      <c r="HUV11" s="72"/>
      <c r="HUW11" s="72"/>
      <c r="HUX11" s="72"/>
      <c r="HUY11" s="72"/>
      <c r="HUZ11" s="72"/>
      <c r="HVA11" s="72"/>
      <c r="HVB11" s="72"/>
      <c r="HVC11" s="72"/>
      <c r="HVD11" s="72"/>
      <c r="HVE11" s="72"/>
      <c r="HVF11" s="72"/>
      <c r="HVG11" s="72"/>
      <c r="HVH11" s="72"/>
      <c r="HVI11" s="72"/>
      <c r="HVJ11" s="72"/>
      <c r="HVK11" s="72"/>
      <c r="HVL11" s="72"/>
      <c r="HVM11" s="72"/>
      <c r="HVN11" s="72"/>
      <c r="HVO11" s="72"/>
      <c r="HVP11" s="72"/>
      <c r="HVQ11" s="72"/>
      <c r="HVR11" s="72"/>
      <c r="HVS11" s="72"/>
      <c r="HVT11" s="72"/>
      <c r="HVU11" s="72"/>
      <c r="HVV11" s="72"/>
      <c r="HVW11" s="72"/>
      <c r="HVX11" s="72"/>
      <c r="HVY11" s="72"/>
      <c r="HVZ11" s="72"/>
      <c r="HWA11" s="72"/>
      <c r="HWB11" s="72"/>
      <c r="HWC11" s="72"/>
      <c r="HWD11" s="72"/>
      <c r="HWE11" s="72"/>
      <c r="HWF11" s="72"/>
      <c r="HWG11" s="72"/>
      <c r="HWH11" s="72"/>
      <c r="HWI11" s="72"/>
      <c r="HWJ11" s="72"/>
      <c r="HWK11" s="72"/>
      <c r="HWL11" s="72"/>
      <c r="HWM11" s="72"/>
      <c r="HWN11" s="72"/>
      <c r="HWO11" s="72"/>
      <c r="HWP11" s="72"/>
      <c r="HWQ11" s="72"/>
      <c r="HWR11" s="72"/>
      <c r="HWS11" s="72"/>
      <c r="HWT11" s="72"/>
      <c r="HWU11" s="72"/>
      <c r="HWV11" s="72"/>
      <c r="HWW11" s="72"/>
      <c r="HWX11" s="72"/>
      <c r="HWY11" s="72"/>
      <c r="HWZ11" s="72"/>
      <c r="HXA11" s="72"/>
      <c r="HXB11" s="72"/>
      <c r="HXC11" s="72"/>
      <c r="HXD11" s="72"/>
      <c r="HXE11" s="72"/>
      <c r="HXF11" s="72"/>
      <c r="HXG11" s="72"/>
      <c r="HXH11" s="72"/>
      <c r="HXI11" s="72"/>
      <c r="HXJ11" s="72"/>
      <c r="HXK11" s="72"/>
      <c r="HXL11" s="72"/>
      <c r="HXM11" s="72"/>
      <c r="HXN11" s="72"/>
      <c r="HXO11" s="72"/>
      <c r="HXP11" s="72"/>
      <c r="HXQ11" s="72"/>
      <c r="HXR11" s="72"/>
      <c r="HXS11" s="72"/>
      <c r="HXT11" s="72"/>
      <c r="HXU11" s="72"/>
      <c r="HXV11" s="72"/>
      <c r="HXW11" s="72"/>
      <c r="HXX11" s="72"/>
      <c r="HXY11" s="72"/>
      <c r="HXZ11" s="72"/>
      <c r="HYA11" s="72"/>
      <c r="HYB11" s="72"/>
      <c r="HYC11" s="72"/>
      <c r="HYD11" s="72"/>
      <c r="HYE11" s="72"/>
      <c r="HYF11" s="72"/>
      <c r="HYG11" s="72"/>
      <c r="HYH11" s="72"/>
      <c r="HYI11" s="72"/>
      <c r="HYJ11" s="72"/>
      <c r="HYK11" s="72"/>
      <c r="HYL11" s="72"/>
      <c r="HYM11" s="72"/>
      <c r="HYN11" s="72"/>
      <c r="HYO11" s="72"/>
      <c r="HYP11" s="72"/>
      <c r="HYQ11" s="72"/>
      <c r="HYR11" s="72"/>
      <c r="HYS11" s="72"/>
      <c r="HYT11" s="72"/>
      <c r="HYU11" s="72"/>
      <c r="HYV11" s="72"/>
      <c r="HYW11" s="72"/>
      <c r="HYX11" s="72"/>
      <c r="HYY11" s="72"/>
      <c r="HYZ11" s="72"/>
      <c r="HZA11" s="72"/>
      <c r="HZB11" s="72"/>
      <c r="HZC11" s="72"/>
      <c r="HZD11" s="72"/>
      <c r="HZE11" s="72"/>
      <c r="HZF11" s="72"/>
      <c r="HZG11" s="72"/>
      <c r="HZH11" s="72"/>
      <c r="HZI11" s="72"/>
      <c r="HZJ11" s="72"/>
      <c r="HZK11" s="72"/>
      <c r="HZL11" s="72"/>
      <c r="HZM11" s="72"/>
      <c r="HZN11" s="72"/>
      <c r="HZO11" s="72"/>
      <c r="HZP11" s="72"/>
      <c r="HZQ11" s="72"/>
      <c r="HZR11" s="72"/>
      <c r="HZS11" s="72"/>
      <c r="HZT11" s="72"/>
      <c r="HZU11" s="72"/>
      <c r="HZV11" s="72"/>
      <c r="HZW11" s="72"/>
      <c r="HZX11" s="72"/>
      <c r="HZY11" s="72"/>
      <c r="HZZ11" s="72"/>
      <c r="IAA11" s="72"/>
      <c r="IAB11" s="72"/>
      <c r="IAC11" s="72"/>
      <c r="IAD11" s="72"/>
      <c r="IAE11" s="72"/>
      <c r="IAF11" s="72"/>
      <c r="IAG11" s="72"/>
      <c r="IAH11" s="72"/>
      <c r="IAI11" s="72"/>
      <c r="IAJ11" s="72"/>
      <c r="IAK11" s="72"/>
      <c r="IAL11" s="72"/>
      <c r="IAM11" s="72"/>
      <c r="IAN11" s="72"/>
      <c r="IAO11" s="72"/>
      <c r="IAP11" s="72"/>
      <c r="IAQ11" s="72"/>
      <c r="IAR11" s="72"/>
      <c r="IAS11" s="72"/>
      <c r="IAT11" s="72"/>
      <c r="IAU11" s="72"/>
      <c r="IAV11" s="72"/>
      <c r="IAW11" s="72"/>
      <c r="IAX11" s="72"/>
      <c r="IAY11" s="72"/>
      <c r="IAZ11" s="72"/>
      <c r="IBA11" s="72"/>
      <c r="IBB11" s="72"/>
      <c r="IBC11" s="72"/>
      <c r="IBD11" s="72"/>
      <c r="IBE11" s="72"/>
      <c r="IBF11" s="72"/>
      <c r="IBG11" s="72"/>
      <c r="IBH11" s="72"/>
      <c r="IBI11" s="72"/>
      <c r="IBJ11" s="72"/>
      <c r="IBK11" s="72"/>
      <c r="IBL11" s="72"/>
      <c r="IBM11" s="72"/>
      <c r="IBN11" s="72"/>
      <c r="IBO11" s="72"/>
      <c r="IBP11" s="72"/>
      <c r="IBQ11" s="72"/>
      <c r="IBR11" s="72"/>
      <c r="IBS11" s="72"/>
      <c r="IBT11" s="72"/>
      <c r="IBU11" s="72"/>
      <c r="IBV11" s="72"/>
      <c r="IBW11" s="72"/>
      <c r="IBX11" s="72"/>
      <c r="IBY11" s="72"/>
      <c r="IBZ11" s="72"/>
      <c r="ICA11" s="72"/>
      <c r="ICB11" s="72"/>
      <c r="ICC11" s="72"/>
      <c r="ICD11" s="72"/>
      <c r="ICE11" s="72"/>
      <c r="ICF11" s="72"/>
      <c r="ICG11" s="72"/>
      <c r="ICH11" s="72"/>
      <c r="ICI11" s="72"/>
      <c r="ICJ11" s="72"/>
      <c r="ICK11" s="72"/>
      <c r="ICL11" s="72"/>
      <c r="ICM11" s="72"/>
      <c r="ICN11" s="72"/>
      <c r="ICO11" s="72"/>
      <c r="ICP11" s="72"/>
      <c r="ICQ11" s="72"/>
      <c r="ICR11" s="72"/>
      <c r="ICS11" s="72"/>
      <c r="ICT11" s="72"/>
      <c r="ICU11" s="72"/>
      <c r="ICV11" s="72"/>
      <c r="ICW11" s="72"/>
      <c r="ICX11" s="72"/>
      <c r="ICY11" s="72"/>
      <c r="ICZ11" s="72"/>
      <c r="IDA11" s="72"/>
      <c r="IDB11" s="72"/>
      <c r="IDC11" s="72"/>
      <c r="IDD11" s="72"/>
      <c r="IDE11" s="72"/>
      <c r="IDF11" s="72"/>
      <c r="IDG11" s="72"/>
      <c r="IDH11" s="72"/>
      <c r="IDI11" s="72"/>
      <c r="IDJ11" s="72"/>
      <c r="IDK11" s="72"/>
      <c r="IDL11" s="72"/>
      <c r="IDM11" s="72"/>
      <c r="IDN11" s="72"/>
      <c r="IDO11" s="72"/>
      <c r="IDP11" s="72"/>
      <c r="IDQ11" s="72"/>
      <c r="IDR11" s="72"/>
      <c r="IDS11" s="72"/>
      <c r="IDT11" s="72"/>
      <c r="IDU11" s="72"/>
      <c r="IDV11" s="72"/>
      <c r="IDW11" s="72"/>
      <c r="IDX11" s="72"/>
      <c r="IDY11" s="72"/>
      <c r="IDZ11" s="72"/>
      <c r="IEA11" s="72"/>
      <c r="IEB11" s="72"/>
      <c r="IEC11" s="72"/>
      <c r="IED11" s="72"/>
      <c r="IEE11" s="72"/>
      <c r="IEF11" s="72"/>
      <c r="IEG11" s="72"/>
      <c r="IEH11" s="72"/>
      <c r="IEI11" s="72"/>
      <c r="IEJ11" s="72"/>
      <c r="IEK11" s="72"/>
      <c r="IEL11" s="72"/>
      <c r="IEM11" s="72"/>
      <c r="IEN11" s="72"/>
      <c r="IEO11" s="72"/>
      <c r="IEP11" s="72"/>
      <c r="IEQ11" s="72"/>
      <c r="IER11" s="72"/>
      <c r="IES11" s="72"/>
      <c r="IET11" s="72"/>
      <c r="IEU11" s="72"/>
      <c r="IEV11" s="72"/>
      <c r="IEW11" s="72"/>
      <c r="IEX11" s="72"/>
      <c r="IEY11" s="72"/>
      <c r="IEZ11" s="72"/>
      <c r="IFA11" s="72"/>
      <c r="IFB11" s="72"/>
      <c r="IFC11" s="72"/>
      <c r="IFD11" s="72"/>
      <c r="IFE11" s="72"/>
      <c r="IFF11" s="72"/>
      <c r="IFG11" s="72"/>
      <c r="IFH11" s="72"/>
      <c r="IFI11" s="72"/>
      <c r="IFJ11" s="72"/>
      <c r="IFK11" s="72"/>
      <c r="IFL11" s="72"/>
      <c r="IFM11" s="72"/>
      <c r="IFN11" s="72"/>
      <c r="IFO11" s="72"/>
      <c r="IFP11" s="72"/>
      <c r="IFQ11" s="72"/>
      <c r="IFR11" s="72"/>
      <c r="IFS11" s="72"/>
      <c r="IFT11" s="72"/>
      <c r="IFU11" s="72"/>
      <c r="IFV11" s="72"/>
      <c r="IFW11" s="72"/>
      <c r="IFX11" s="72"/>
      <c r="IFY11" s="72"/>
      <c r="IFZ11" s="72"/>
      <c r="IGA11" s="72"/>
      <c r="IGB11" s="72"/>
      <c r="IGC11" s="72"/>
      <c r="IGD11" s="72"/>
      <c r="IGE11" s="72"/>
      <c r="IGF11" s="72"/>
      <c r="IGG11" s="72"/>
      <c r="IGH11" s="72"/>
      <c r="IGI11" s="72"/>
      <c r="IGJ11" s="72"/>
      <c r="IGK11" s="72"/>
      <c r="IGL11" s="72"/>
      <c r="IGM11" s="72"/>
      <c r="IGN11" s="72"/>
      <c r="IGO11" s="72"/>
      <c r="IGP11" s="72"/>
      <c r="IGQ11" s="72"/>
      <c r="IGR11" s="72"/>
      <c r="IGS11" s="72"/>
      <c r="IGT11" s="72"/>
      <c r="IGU11" s="72"/>
      <c r="IGV11" s="72"/>
      <c r="IGW11" s="72"/>
      <c r="IGX11" s="72"/>
      <c r="IGY11" s="72"/>
      <c r="IGZ11" s="72"/>
      <c r="IHA11" s="72"/>
      <c r="IHB11" s="72"/>
      <c r="IHC11" s="72"/>
      <c r="IHD11" s="72"/>
      <c r="IHE11" s="72"/>
      <c r="IHF11" s="72"/>
      <c r="IHG11" s="72"/>
      <c r="IHH11" s="72"/>
      <c r="IHI11" s="72"/>
      <c r="IHJ11" s="72"/>
      <c r="IHK11" s="72"/>
      <c r="IHL11" s="72"/>
      <c r="IHM11" s="72"/>
      <c r="IHN11" s="72"/>
      <c r="IHO11" s="72"/>
      <c r="IHP11" s="72"/>
      <c r="IHQ11" s="72"/>
      <c r="IHR11" s="72"/>
      <c r="IHS11" s="72"/>
      <c r="IHT11" s="72"/>
      <c r="IHU11" s="72"/>
      <c r="IHV11" s="72"/>
      <c r="IHW11" s="72"/>
      <c r="IHX11" s="72"/>
      <c r="IHY11" s="72"/>
      <c r="IHZ11" s="72"/>
      <c r="IIA11" s="72"/>
      <c r="IIB11" s="72"/>
      <c r="IIC11" s="72"/>
      <c r="IID11" s="72"/>
      <c r="IIE11" s="72"/>
      <c r="IIF11" s="72"/>
      <c r="IIG11" s="72"/>
      <c r="IIH11" s="72"/>
      <c r="III11" s="72"/>
      <c r="IIJ11" s="72"/>
      <c r="IIK11" s="72"/>
      <c r="IIL11" s="72"/>
      <c r="IIM11" s="72"/>
      <c r="IIN11" s="72"/>
      <c r="IIO11" s="72"/>
      <c r="IIP11" s="72"/>
      <c r="IIQ11" s="72"/>
      <c r="IIR11" s="72"/>
      <c r="IIS11" s="72"/>
      <c r="IIT11" s="72"/>
      <c r="IIU11" s="72"/>
      <c r="IIV11" s="72"/>
      <c r="IIW11" s="72"/>
      <c r="IIX11" s="72"/>
      <c r="IIY11" s="72"/>
      <c r="IIZ11" s="72"/>
      <c r="IJA11" s="72"/>
      <c r="IJB11" s="72"/>
      <c r="IJC11" s="72"/>
      <c r="IJD11" s="72"/>
      <c r="IJE11" s="72"/>
      <c r="IJF11" s="72"/>
      <c r="IJG11" s="72"/>
      <c r="IJH11" s="72"/>
      <c r="IJI11" s="72"/>
      <c r="IJJ11" s="72"/>
      <c r="IJK11" s="72"/>
      <c r="IJL11" s="72"/>
      <c r="IJM11" s="72"/>
      <c r="IJN11" s="72"/>
      <c r="IJO11" s="72"/>
      <c r="IJP11" s="72"/>
      <c r="IJQ11" s="72"/>
      <c r="IJR11" s="72"/>
      <c r="IJS11" s="72"/>
      <c r="IJT11" s="72"/>
      <c r="IJU11" s="72"/>
      <c r="IJV11" s="72"/>
      <c r="IJW11" s="72"/>
      <c r="IJX11" s="72"/>
      <c r="IJY11" s="72"/>
      <c r="IJZ11" s="72"/>
      <c r="IKA11" s="72"/>
      <c r="IKB11" s="72"/>
      <c r="IKC11" s="72"/>
      <c r="IKD11" s="72"/>
      <c r="IKE11" s="72"/>
      <c r="IKF11" s="72"/>
      <c r="IKG11" s="72"/>
      <c r="IKH11" s="72"/>
      <c r="IKI11" s="72"/>
      <c r="IKJ11" s="72"/>
      <c r="IKK11" s="72"/>
      <c r="IKL11" s="72"/>
      <c r="IKM11" s="72"/>
      <c r="IKN11" s="72"/>
      <c r="IKO11" s="72"/>
      <c r="IKP11" s="72"/>
      <c r="IKQ11" s="72"/>
      <c r="IKR11" s="72"/>
      <c r="IKS11" s="72"/>
      <c r="IKT11" s="72"/>
      <c r="IKU11" s="72"/>
      <c r="IKV11" s="72"/>
      <c r="IKW11" s="72"/>
      <c r="IKX11" s="72"/>
      <c r="IKY11" s="72"/>
      <c r="IKZ11" s="72"/>
      <c r="ILA11" s="72"/>
      <c r="ILB11" s="72"/>
      <c r="ILC11" s="72"/>
      <c r="ILD11" s="72"/>
      <c r="ILE11" s="72"/>
      <c r="ILF11" s="72"/>
      <c r="ILG11" s="72"/>
      <c r="ILH11" s="72"/>
      <c r="ILI11" s="72"/>
      <c r="ILJ11" s="72"/>
      <c r="ILK11" s="72"/>
      <c r="ILL11" s="72"/>
      <c r="ILM11" s="72"/>
      <c r="ILN11" s="72"/>
      <c r="ILO11" s="72"/>
      <c r="ILP11" s="72"/>
      <c r="ILQ11" s="72"/>
      <c r="ILR11" s="72"/>
      <c r="ILS11" s="72"/>
      <c r="ILT11" s="72"/>
      <c r="ILU11" s="72"/>
      <c r="ILV11" s="72"/>
      <c r="ILW11" s="72"/>
      <c r="ILX11" s="72"/>
      <c r="ILY11" s="72"/>
      <c r="ILZ11" s="72"/>
      <c r="IMA11" s="72"/>
      <c r="IMB11" s="72"/>
      <c r="IMC11" s="72"/>
      <c r="IMD11" s="72"/>
      <c r="IME11" s="72"/>
      <c r="IMF11" s="72"/>
      <c r="IMG11" s="72"/>
      <c r="IMH11" s="72"/>
      <c r="IMI11" s="72"/>
      <c r="IMJ11" s="72"/>
      <c r="IMK11" s="72"/>
      <c r="IML11" s="72"/>
      <c r="IMM11" s="72"/>
      <c r="IMN11" s="72"/>
      <c r="IMO11" s="72"/>
      <c r="IMP11" s="72"/>
      <c r="IMQ11" s="72"/>
      <c r="IMR11" s="72"/>
      <c r="IMS11" s="72"/>
      <c r="IMT11" s="72"/>
      <c r="IMU11" s="72"/>
      <c r="IMV11" s="72"/>
      <c r="IMW11" s="72"/>
      <c r="IMX11" s="72"/>
      <c r="IMY11" s="72"/>
      <c r="IMZ11" s="72"/>
      <c r="INA11" s="72"/>
      <c r="INB11" s="72"/>
      <c r="INC11" s="72"/>
      <c r="IND11" s="72"/>
      <c r="INE11" s="72"/>
      <c r="INF11" s="72"/>
      <c r="ING11" s="72"/>
      <c r="INH11" s="72"/>
      <c r="INI11" s="72"/>
      <c r="INJ11" s="72"/>
      <c r="INK11" s="72"/>
      <c r="INL11" s="72"/>
      <c r="INM11" s="72"/>
      <c r="INN11" s="72"/>
      <c r="INO11" s="72"/>
      <c r="INP11" s="72"/>
      <c r="INQ11" s="72"/>
      <c r="INR11" s="72"/>
      <c r="INS11" s="72"/>
      <c r="INT11" s="72"/>
      <c r="INU11" s="72"/>
      <c r="INV11" s="72"/>
      <c r="INW11" s="72"/>
      <c r="INX11" s="72"/>
      <c r="INY11" s="72"/>
      <c r="INZ11" s="72"/>
      <c r="IOA11" s="72"/>
      <c r="IOB11" s="72"/>
      <c r="IOC11" s="72"/>
      <c r="IOD11" s="72"/>
      <c r="IOE11" s="72"/>
      <c r="IOF11" s="72"/>
      <c r="IOG11" s="72"/>
      <c r="IOH11" s="72"/>
      <c r="IOI11" s="72"/>
      <c r="IOJ11" s="72"/>
      <c r="IOK11" s="72"/>
      <c r="IOL11" s="72"/>
      <c r="IOM11" s="72"/>
      <c r="ION11" s="72"/>
      <c r="IOO11" s="72"/>
      <c r="IOP11" s="72"/>
      <c r="IOQ11" s="72"/>
      <c r="IOR11" s="72"/>
      <c r="IOS11" s="72"/>
      <c r="IOT11" s="72"/>
      <c r="IOU11" s="72"/>
      <c r="IOV11" s="72"/>
      <c r="IOW11" s="72"/>
      <c r="IOX11" s="72"/>
      <c r="IOY11" s="72"/>
      <c r="IOZ11" s="72"/>
      <c r="IPA11" s="72"/>
      <c r="IPB11" s="72"/>
      <c r="IPC11" s="72"/>
      <c r="IPD11" s="72"/>
      <c r="IPE11" s="72"/>
      <c r="IPF11" s="72"/>
      <c r="IPG11" s="72"/>
      <c r="IPH11" s="72"/>
      <c r="IPI11" s="72"/>
      <c r="IPJ11" s="72"/>
      <c r="IPK11" s="72"/>
      <c r="IPL11" s="72"/>
      <c r="IPM11" s="72"/>
      <c r="IPN11" s="72"/>
      <c r="IPO11" s="72"/>
      <c r="IPP11" s="72"/>
      <c r="IPQ11" s="72"/>
      <c r="IPR11" s="72"/>
      <c r="IPS11" s="72"/>
      <c r="IPT11" s="72"/>
      <c r="IPU11" s="72"/>
      <c r="IPV11" s="72"/>
      <c r="IPW11" s="72"/>
      <c r="IPX11" s="72"/>
      <c r="IPY11" s="72"/>
      <c r="IPZ11" s="72"/>
      <c r="IQA11" s="72"/>
      <c r="IQB11" s="72"/>
      <c r="IQC11" s="72"/>
      <c r="IQD11" s="72"/>
      <c r="IQE11" s="72"/>
      <c r="IQF11" s="72"/>
      <c r="IQG11" s="72"/>
      <c r="IQH11" s="72"/>
      <c r="IQI11" s="72"/>
      <c r="IQJ11" s="72"/>
      <c r="IQK11" s="72"/>
      <c r="IQL11" s="72"/>
      <c r="IQM11" s="72"/>
      <c r="IQN11" s="72"/>
      <c r="IQO11" s="72"/>
      <c r="IQP11" s="72"/>
      <c r="IQQ11" s="72"/>
      <c r="IQR11" s="72"/>
      <c r="IQS11" s="72"/>
      <c r="IQT11" s="72"/>
      <c r="IQU11" s="72"/>
      <c r="IQV11" s="72"/>
      <c r="IQW11" s="72"/>
      <c r="IQX11" s="72"/>
      <c r="IQY11" s="72"/>
      <c r="IQZ11" s="72"/>
      <c r="IRA11" s="72"/>
      <c r="IRB11" s="72"/>
      <c r="IRC11" s="72"/>
      <c r="IRD11" s="72"/>
      <c r="IRE11" s="72"/>
      <c r="IRF11" s="72"/>
      <c r="IRG11" s="72"/>
      <c r="IRH11" s="72"/>
      <c r="IRI11" s="72"/>
      <c r="IRJ11" s="72"/>
      <c r="IRK11" s="72"/>
      <c r="IRL11" s="72"/>
      <c r="IRM11" s="72"/>
      <c r="IRN11" s="72"/>
      <c r="IRO11" s="72"/>
      <c r="IRP11" s="72"/>
      <c r="IRQ11" s="72"/>
      <c r="IRR11" s="72"/>
      <c r="IRS11" s="72"/>
      <c r="IRT11" s="72"/>
      <c r="IRU11" s="72"/>
      <c r="IRV11" s="72"/>
      <c r="IRW11" s="72"/>
      <c r="IRX11" s="72"/>
      <c r="IRY11" s="72"/>
      <c r="IRZ11" s="72"/>
      <c r="ISA11" s="72"/>
      <c r="ISB11" s="72"/>
      <c r="ISC11" s="72"/>
      <c r="ISD11" s="72"/>
      <c r="ISE11" s="72"/>
      <c r="ISF11" s="72"/>
      <c r="ISG11" s="72"/>
      <c r="ISH11" s="72"/>
      <c r="ISI11" s="72"/>
      <c r="ISJ11" s="72"/>
      <c r="ISK11" s="72"/>
      <c r="ISL11" s="72"/>
      <c r="ISM11" s="72"/>
      <c r="ISN11" s="72"/>
      <c r="ISO11" s="72"/>
      <c r="ISP11" s="72"/>
      <c r="ISQ11" s="72"/>
      <c r="ISR11" s="72"/>
      <c r="ISS11" s="72"/>
      <c r="IST11" s="72"/>
      <c r="ISU11" s="72"/>
      <c r="ISV11" s="72"/>
      <c r="ISW11" s="72"/>
      <c r="ISX11" s="72"/>
      <c r="ISY11" s="72"/>
      <c r="ISZ11" s="72"/>
      <c r="ITA11" s="72"/>
      <c r="ITB11" s="72"/>
      <c r="ITC11" s="72"/>
      <c r="ITD11" s="72"/>
      <c r="ITE11" s="72"/>
      <c r="ITF11" s="72"/>
      <c r="ITG11" s="72"/>
      <c r="ITH11" s="72"/>
      <c r="ITI11" s="72"/>
      <c r="ITJ11" s="72"/>
      <c r="ITK11" s="72"/>
      <c r="ITL11" s="72"/>
      <c r="ITM11" s="72"/>
      <c r="ITN11" s="72"/>
      <c r="ITO11" s="72"/>
      <c r="ITP11" s="72"/>
      <c r="ITQ11" s="72"/>
      <c r="ITR11" s="72"/>
      <c r="ITS11" s="72"/>
      <c r="ITT11" s="72"/>
      <c r="ITU11" s="72"/>
      <c r="ITV11" s="72"/>
      <c r="ITW11" s="72"/>
      <c r="ITX11" s="72"/>
      <c r="ITY11" s="72"/>
      <c r="ITZ11" s="72"/>
      <c r="IUA11" s="72"/>
      <c r="IUB11" s="72"/>
      <c r="IUC11" s="72"/>
      <c r="IUD11" s="72"/>
      <c r="IUE11" s="72"/>
      <c r="IUF11" s="72"/>
      <c r="IUG11" s="72"/>
      <c r="IUH11" s="72"/>
      <c r="IUI11" s="72"/>
      <c r="IUJ11" s="72"/>
      <c r="IUK11" s="72"/>
      <c r="IUL11" s="72"/>
      <c r="IUM11" s="72"/>
      <c r="IUN11" s="72"/>
      <c r="IUO11" s="72"/>
      <c r="IUP11" s="72"/>
      <c r="IUQ11" s="72"/>
      <c r="IUR11" s="72"/>
      <c r="IUS11" s="72"/>
      <c r="IUT11" s="72"/>
      <c r="IUU11" s="72"/>
      <c r="IUV11" s="72"/>
      <c r="IUW11" s="72"/>
      <c r="IUX11" s="72"/>
      <c r="IUY11" s="72"/>
      <c r="IUZ11" s="72"/>
      <c r="IVA11" s="72"/>
      <c r="IVB11" s="72"/>
      <c r="IVC11" s="72"/>
      <c r="IVD11" s="72"/>
      <c r="IVE11" s="72"/>
      <c r="IVF11" s="72"/>
      <c r="IVG11" s="72"/>
      <c r="IVH11" s="72"/>
      <c r="IVI11" s="72"/>
      <c r="IVJ11" s="72"/>
      <c r="IVK11" s="72"/>
      <c r="IVL11" s="72"/>
      <c r="IVM11" s="72"/>
      <c r="IVN11" s="72"/>
      <c r="IVO11" s="72"/>
      <c r="IVP11" s="72"/>
      <c r="IVQ11" s="72"/>
      <c r="IVR11" s="72"/>
      <c r="IVS11" s="72"/>
      <c r="IVT11" s="72"/>
      <c r="IVU11" s="72"/>
      <c r="IVV11" s="72"/>
      <c r="IVW11" s="72"/>
      <c r="IVX11" s="72"/>
      <c r="IVY11" s="72"/>
      <c r="IVZ11" s="72"/>
      <c r="IWA11" s="72"/>
      <c r="IWB11" s="72"/>
      <c r="IWC11" s="72"/>
      <c r="IWD11" s="72"/>
      <c r="IWE11" s="72"/>
      <c r="IWF11" s="72"/>
      <c r="IWG11" s="72"/>
      <c r="IWH11" s="72"/>
      <c r="IWI11" s="72"/>
      <c r="IWJ11" s="72"/>
      <c r="IWK11" s="72"/>
      <c r="IWL11" s="72"/>
      <c r="IWM11" s="72"/>
      <c r="IWN11" s="72"/>
      <c r="IWO11" s="72"/>
      <c r="IWP11" s="72"/>
      <c r="IWQ11" s="72"/>
      <c r="IWR11" s="72"/>
      <c r="IWS11" s="72"/>
      <c r="IWT11" s="72"/>
      <c r="IWU11" s="72"/>
      <c r="IWV11" s="72"/>
      <c r="IWW11" s="72"/>
      <c r="IWX11" s="72"/>
      <c r="IWY11" s="72"/>
      <c r="IWZ11" s="72"/>
      <c r="IXA11" s="72"/>
      <c r="IXB11" s="72"/>
      <c r="IXC11" s="72"/>
      <c r="IXD11" s="72"/>
      <c r="IXE11" s="72"/>
      <c r="IXF11" s="72"/>
      <c r="IXG11" s="72"/>
      <c r="IXH11" s="72"/>
      <c r="IXI11" s="72"/>
      <c r="IXJ11" s="72"/>
      <c r="IXK11" s="72"/>
      <c r="IXL11" s="72"/>
      <c r="IXM11" s="72"/>
      <c r="IXN11" s="72"/>
      <c r="IXO11" s="72"/>
      <c r="IXP11" s="72"/>
      <c r="IXQ11" s="72"/>
      <c r="IXR11" s="72"/>
      <c r="IXS11" s="72"/>
      <c r="IXT11" s="72"/>
      <c r="IXU11" s="72"/>
      <c r="IXV11" s="72"/>
      <c r="IXW11" s="72"/>
      <c r="IXX11" s="72"/>
      <c r="IXY11" s="72"/>
      <c r="IXZ11" s="72"/>
      <c r="IYA11" s="72"/>
      <c r="IYB11" s="72"/>
      <c r="IYC11" s="72"/>
      <c r="IYD11" s="72"/>
      <c r="IYE11" s="72"/>
      <c r="IYF11" s="72"/>
      <c r="IYG11" s="72"/>
      <c r="IYH11" s="72"/>
      <c r="IYI11" s="72"/>
      <c r="IYJ11" s="72"/>
      <c r="IYK11" s="72"/>
      <c r="IYL11" s="72"/>
      <c r="IYM11" s="72"/>
      <c r="IYN11" s="72"/>
      <c r="IYO11" s="72"/>
      <c r="IYP11" s="72"/>
      <c r="IYQ11" s="72"/>
      <c r="IYR11" s="72"/>
      <c r="IYS11" s="72"/>
      <c r="IYT11" s="72"/>
      <c r="IYU11" s="72"/>
      <c r="IYV11" s="72"/>
      <c r="IYW11" s="72"/>
      <c r="IYX11" s="72"/>
      <c r="IYY11" s="72"/>
      <c r="IYZ11" s="72"/>
      <c r="IZA11" s="72"/>
      <c r="IZB11" s="72"/>
      <c r="IZC11" s="72"/>
      <c r="IZD11" s="72"/>
      <c r="IZE11" s="72"/>
      <c r="IZF11" s="72"/>
      <c r="IZG11" s="72"/>
      <c r="IZH11" s="72"/>
      <c r="IZI11" s="72"/>
      <c r="IZJ11" s="72"/>
      <c r="IZK11" s="72"/>
      <c r="IZL11" s="72"/>
      <c r="IZM11" s="72"/>
      <c r="IZN11" s="72"/>
      <c r="IZO11" s="72"/>
      <c r="IZP11" s="72"/>
      <c r="IZQ11" s="72"/>
      <c r="IZR11" s="72"/>
      <c r="IZS11" s="72"/>
      <c r="IZT11" s="72"/>
      <c r="IZU11" s="72"/>
      <c r="IZV11" s="72"/>
      <c r="IZW11" s="72"/>
      <c r="IZX11" s="72"/>
      <c r="IZY11" s="72"/>
      <c r="IZZ11" s="72"/>
      <c r="JAA11" s="72"/>
      <c r="JAB11" s="72"/>
      <c r="JAC11" s="72"/>
      <c r="JAD11" s="72"/>
      <c r="JAE11" s="72"/>
      <c r="JAF11" s="72"/>
      <c r="JAG11" s="72"/>
      <c r="JAH11" s="72"/>
      <c r="JAI11" s="72"/>
      <c r="JAJ11" s="72"/>
      <c r="JAK11" s="72"/>
      <c r="JAL11" s="72"/>
      <c r="JAM11" s="72"/>
      <c r="JAN11" s="72"/>
      <c r="JAO11" s="72"/>
      <c r="JAP11" s="72"/>
      <c r="JAQ11" s="72"/>
      <c r="JAR11" s="72"/>
      <c r="JAS11" s="72"/>
      <c r="JAT11" s="72"/>
      <c r="JAU11" s="72"/>
      <c r="JAV11" s="72"/>
      <c r="JAW11" s="72"/>
      <c r="JAX11" s="72"/>
      <c r="JAY11" s="72"/>
      <c r="JAZ11" s="72"/>
      <c r="JBA11" s="72"/>
      <c r="JBB11" s="72"/>
      <c r="JBC11" s="72"/>
      <c r="JBD11" s="72"/>
      <c r="JBE11" s="72"/>
      <c r="JBF11" s="72"/>
      <c r="JBG11" s="72"/>
      <c r="JBH11" s="72"/>
      <c r="JBI11" s="72"/>
      <c r="JBJ11" s="72"/>
      <c r="JBK11" s="72"/>
      <c r="JBL11" s="72"/>
      <c r="JBM11" s="72"/>
      <c r="JBN11" s="72"/>
      <c r="JBO11" s="72"/>
      <c r="JBP11" s="72"/>
      <c r="JBQ11" s="72"/>
      <c r="JBR11" s="72"/>
      <c r="JBS11" s="72"/>
      <c r="JBT11" s="72"/>
      <c r="JBU11" s="72"/>
      <c r="JBV11" s="72"/>
      <c r="JBW11" s="72"/>
      <c r="JBX11" s="72"/>
      <c r="JBY11" s="72"/>
      <c r="JBZ11" s="72"/>
      <c r="JCA11" s="72"/>
      <c r="JCB11" s="72"/>
      <c r="JCC11" s="72"/>
      <c r="JCD11" s="72"/>
      <c r="JCE11" s="72"/>
      <c r="JCF11" s="72"/>
      <c r="JCG11" s="72"/>
      <c r="JCH11" s="72"/>
      <c r="JCI11" s="72"/>
      <c r="JCJ11" s="72"/>
      <c r="JCK11" s="72"/>
      <c r="JCL11" s="72"/>
      <c r="JCM11" s="72"/>
      <c r="JCN11" s="72"/>
      <c r="JCO11" s="72"/>
      <c r="JCP11" s="72"/>
      <c r="JCQ11" s="72"/>
      <c r="JCR11" s="72"/>
      <c r="JCS11" s="72"/>
      <c r="JCT11" s="72"/>
      <c r="JCU11" s="72"/>
      <c r="JCV11" s="72"/>
      <c r="JCW11" s="72"/>
      <c r="JCX11" s="72"/>
      <c r="JCY11" s="72"/>
      <c r="JCZ11" s="72"/>
      <c r="JDA11" s="72"/>
      <c r="JDB11" s="72"/>
      <c r="JDC11" s="72"/>
      <c r="JDD11" s="72"/>
      <c r="JDE11" s="72"/>
      <c r="JDF11" s="72"/>
      <c r="JDG11" s="72"/>
      <c r="JDH11" s="72"/>
      <c r="JDI11" s="72"/>
      <c r="JDJ11" s="72"/>
      <c r="JDK11" s="72"/>
      <c r="JDL11" s="72"/>
      <c r="JDM11" s="72"/>
      <c r="JDN11" s="72"/>
      <c r="JDO11" s="72"/>
      <c r="JDP11" s="72"/>
      <c r="JDQ11" s="72"/>
      <c r="JDR11" s="72"/>
      <c r="JDS11" s="72"/>
      <c r="JDT11" s="72"/>
      <c r="JDU11" s="72"/>
      <c r="JDV11" s="72"/>
      <c r="JDW11" s="72"/>
      <c r="JDX11" s="72"/>
      <c r="JDY11" s="72"/>
      <c r="JDZ11" s="72"/>
      <c r="JEA11" s="72"/>
      <c r="JEB11" s="72"/>
      <c r="JEC11" s="72"/>
      <c r="JED11" s="72"/>
      <c r="JEE11" s="72"/>
      <c r="JEF11" s="72"/>
      <c r="JEG11" s="72"/>
      <c r="JEH11" s="72"/>
      <c r="JEI11" s="72"/>
      <c r="JEJ11" s="72"/>
      <c r="JEK11" s="72"/>
      <c r="JEL11" s="72"/>
      <c r="JEM11" s="72"/>
      <c r="JEN11" s="72"/>
      <c r="JEO11" s="72"/>
      <c r="JEP11" s="72"/>
      <c r="JEQ11" s="72"/>
      <c r="JER11" s="72"/>
      <c r="JES11" s="72"/>
      <c r="JET11" s="72"/>
      <c r="JEU11" s="72"/>
      <c r="JEV11" s="72"/>
      <c r="JEW11" s="72"/>
      <c r="JEX11" s="72"/>
      <c r="JEY11" s="72"/>
      <c r="JEZ11" s="72"/>
      <c r="JFA11" s="72"/>
      <c r="JFB11" s="72"/>
      <c r="JFC11" s="72"/>
      <c r="JFD11" s="72"/>
      <c r="JFE11" s="72"/>
      <c r="JFF11" s="72"/>
      <c r="JFG11" s="72"/>
      <c r="JFH11" s="72"/>
      <c r="JFI11" s="72"/>
      <c r="JFJ11" s="72"/>
      <c r="JFK11" s="72"/>
      <c r="JFL11" s="72"/>
      <c r="JFM11" s="72"/>
      <c r="JFN11" s="72"/>
      <c r="JFO11" s="72"/>
      <c r="JFP11" s="72"/>
      <c r="JFQ11" s="72"/>
      <c r="JFR11" s="72"/>
      <c r="JFS11" s="72"/>
      <c r="JFT11" s="72"/>
      <c r="JFU11" s="72"/>
      <c r="JFV11" s="72"/>
      <c r="JFW11" s="72"/>
      <c r="JFX11" s="72"/>
      <c r="JFY11" s="72"/>
      <c r="JFZ11" s="72"/>
      <c r="JGA11" s="72"/>
      <c r="JGB11" s="72"/>
      <c r="JGC11" s="72"/>
      <c r="JGD11" s="72"/>
      <c r="JGE11" s="72"/>
      <c r="JGF11" s="72"/>
      <c r="JGG11" s="72"/>
      <c r="JGH11" s="72"/>
      <c r="JGI11" s="72"/>
      <c r="JGJ11" s="72"/>
      <c r="JGK11" s="72"/>
      <c r="JGL11" s="72"/>
      <c r="JGM11" s="72"/>
      <c r="JGN11" s="72"/>
      <c r="JGO11" s="72"/>
      <c r="JGP11" s="72"/>
      <c r="JGQ11" s="72"/>
      <c r="JGR11" s="72"/>
      <c r="JGS11" s="72"/>
      <c r="JGT11" s="72"/>
      <c r="JGU11" s="72"/>
      <c r="JGV11" s="72"/>
      <c r="JGW11" s="72"/>
      <c r="JGX11" s="72"/>
      <c r="JGY11" s="72"/>
      <c r="JGZ11" s="72"/>
      <c r="JHA11" s="72"/>
      <c r="JHB11" s="72"/>
      <c r="JHC11" s="72"/>
      <c r="JHD11" s="72"/>
      <c r="JHE11" s="72"/>
      <c r="JHF11" s="72"/>
      <c r="JHG11" s="72"/>
      <c r="JHH11" s="72"/>
      <c r="JHI11" s="72"/>
      <c r="JHJ11" s="72"/>
      <c r="JHK11" s="72"/>
      <c r="JHL11" s="72"/>
      <c r="JHM11" s="72"/>
      <c r="JHN11" s="72"/>
      <c r="JHO11" s="72"/>
      <c r="JHP11" s="72"/>
      <c r="JHQ11" s="72"/>
      <c r="JHR11" s="72"/>
      <c r="JHS11" s="72"/>
      <c r="JHT11" s="72"/>
      <c r="JHU11" s="72"/>
      <c r="JHV11" s="72"/>
      <c r="JHW11" s="72"/>
      <c r="JHX11" s="72"/>
      <c r="JHY11" s="72"/>
      <c r="JHZ11" s="72"/>
      <c r="JIA11" s="72"/>
      <c r="JIB11" s="72"/>
      <c r="JIC11" s="72"/>
      <c r="JID11" s="72"/>
      <c r="JIE11" s="72"/>
      <c r="JIF11" s="72"/>
      <c r="JIG11" s="72"/>
      <c r="JIH11" s="72"/>
      <c r="JII11" s="72"/>
      <c r="JIJ11" s="72"/>
      <c r="JIK11" s="72"/>
      <c r="JIL11" s="72"/>
      <c r="JIM11" s="72"/>
      <c r="JIN11" s="72"/>
      <c r="JIO11" s="72"/>
      <c r="JIP11" s="72"/>
      <c r="JIQ11" s="72"/>
      <c r="JIR11" s="72"/>
      <c r="JIS11" s="72"/>
      <c r="JIT11" s="72"/>
      <c r="JIU11" s="72"/>
      <c r="JIV11" s="72"/>
      <c r="JIW11" s="72"/>
      <c r="JIX11" s="72"/>
      <c r="JIY11" s="72"/>
      <c r="JIZ11" s="72"/>
      <c r="JJA11" s="72"/>
      <c r="JJB11" s="72"/>
      <c r="JJC11" s="72"/>
      <c r="JJD11" s="72"/>
      <c r="JJE11" s="72"/>
      <c r="JJF11" s="72"/>
      <c r="JJG11" s="72"/>
      <c r="JJH11" s="72"/>
      <c r="JJI11" s="72"/>
      <c r="JJJ11" s="72"/>
      <c r="JJK11" s="72"/>
      <c r="JJL11" s="72"/>
      <c r="JJM11" s="72"/>
      <c r="JJN11" s="72"/>
      <c r="JJO11" s="72"/>
      <c r="JJP11" s="72"/>
      <c r="JJQ11" s="72"/>
      <c r="JJR11" s="72"/>
      <c r="JJS11" s="72"/>
      <c r="JJT11" s="72"/>
      <c r="JJU11" s="72"/>
      <c r="JJV11" s="72"/>
      <c r="JJW11" s="72"/>
      <c r="JJX11" s="72"/>
      <c r="JJY11" s="72"/>
      <c r="JJZ11" s="72"/>
      <c r="JKA11" s="72"/>
      <c r="JKB11" s="72"/>
      <c r="JKC11" s="72"/>
      <c r="JKD11" s="72"/>
      <c r="JKE11" s="72"/>
      <c r="JKF11" s="72"/>
      <c r="JKG11" s="72"/>
      <c r="JKH11" s="72"/>
      <c r="JKI11" s="72"/>
      <c r="JKJ11" s="72"/>
      <c r="JKK11" s="72"/>
      <c r="JKL11" s="72"/>
      <c r="JKM11" s="72"/>
      <c r="JKN11" s="72"/>
      <c r="JKO11" s="72"/>
      <c r="JKP11" s="72"/>
      <c r="JKQ11" s="72"/>
      <c r="JKR11" s="72"/>
      <c r="JKS11" s="72"/>
      <c r="JKT11" s="72"/>
      <c r="JKU11" s="72"/>
      <c r="JKV11" s="72"/>
      <c r="JKW11" s="72"/>
      <c r="JKX11" s="72"/>
      <c r="JKY11" s="72"/>
      <c r="JKZ11" s="72"/>
      <c r="JLA11" s="72"/>
      <c r="JLB11" s="72"/>
      <c r="JLC11" s="72"/>
      <c r="JLD11" s="72"/>
      <c r="JLE11" s="72"/>
      <c r="JLF11" s="72"/>
      <c r="JLG11" s="72"/>
      <c r="JLH11" s="72"/>
      <c r="JLI11" s="72"/>
      <c r="JLJ11" s="72"/>
      <c r="JLK11" s="72"/>
      <c r="JLL11" s="72"/>
      <c r="JLM11" s="72"/>
      <c r="JLN11" s="72"/>
      <c r="JLO11" s="72"/>
      <c r="JLP11" s="72"/>
      <c r="JLQ11" s="72"/>
      <c r="JLR11" s="72"/>
      <c r="JLS11" s="72"/>
      <c r="JLT11" s="72"/>
      <c r="JLU11" s="72"/>
      <c r="JLV11" s="72"/>
      <c r="JLW11" s="72"/>
      <c r="JLX11" s="72"/>
      <c r="JLY11" s="72"/>
      <c r="JLZ11" s="72"/>
      <c r="JMA11" s="72"/>
      <c r="JMB11" s="72"/>
      <c r="JMC11" s="72"/>
      <c r="JMD11" s="72"/>
      <c r="JME11" s="72"/>
      <c r="JMF11" s="72"/>
      <c r="JMG11" s="72"/>
      <c r="JMH11" s="72"/>
      <c r="JMI11" s="72"/>
      <c r="JMJ11" s="72"/>
      <c r="JMK11" s="72"/>
      <c r="JML11" s="72"/>
      <c r="JMM11" s="72"/>
      <c r="JMN11" s="72"/>
      <c r="JMO11" s="72"/>
      <c r="JMP11" s="72"/>
      <c r="JMQ11" s="72"/>
      <c r="JMR11" s="72"/>
      <c r="JMS11" s="72"/>
      <c r="JMT11" s="72"/>
      <c r="JMU11" s="72"/>
      <c r="JMV11" s="72"/>
      <c r="JMW11" s="72"/>
      <c r="JMX11" s="72"/>
      <c r="JMY11" s="72"/>
      <c r="JMZ11" s="72"/>
      <c r="JNA11" s="72"/>
      <c r="JNB11" s="72"/>
      <c r="JNC11" s="72"/>
      <c r="JND11" s="72"/>
      <c r="JNE11" s="72"/>
      <c r="JNF11" s="72"/>
      <c r="JNG11" s="72"/>
      <c r="JNH11" s="72"/>
      <c r="JNI11" s="72"/>
      <c r="JNJ11" s="72"/>
      <c r="JNK11" s="72"/>
      <c r="JNL11" s="72"/>
      <c r="JNM11" s="72"/>
      <c r="JNN11" s="72"/>
      <c r="JNO11" s="72"/>
      <c r="JNP11" s="72"/>
      <c r="JNQ11" s="72"/>
      <c r="JNR11" s="72"/>
      <c r="JNS11" s="72"/>
      <c r="JNT11" s="72"/>
      <c r="JNU11" s="72"/>
      <c r="JNV11" s="72"/>
      <c r="JNW11" s="72"/>
      <c r="JNX11" s="72"/>
      <c r="JNY11" s="72"/>
      <c r="JNZ11" s="72"/>
      <c r="JOA11" s="72"/>
      <c r="JOB11" s="72"/>
      <c r="JOC11" s="72"/>
      <c r="JOD11" s="72"/>
      <c r="JOE11" s="72"/>
      <c r="JOF11" s="72"/>
      <c r="JOG11" s="72"/>
      <c r="JOH11" s="72"/>
      <c r="JOI11" s="72"/>
      <c r="JOJ11" s="72"/>
      <c r="JOK11" s="72"/>
      <c r="JOL11" s="72"/>
      <c r="JOM11" s="72"/>
      <c r="JON11" s="72"/>
      <c r="JOO11" s="72"/>
      <c r="JOP11" s="72"/>
      <c r="JOQ11" s="72"/>
      <c r="JOR11" s="72"/>
      <c r="JOS11" s="72"/>
      <c r="JOT11" s="72"/>
      <c r="JOU11" s="72"/>
      <c r="JOV11" s="72"/>
      <c r="JOW11" s="72"/>
      <c r="JOX11" s="72"/>
      <c r="JOY11" s="72"/>
      <c r="JOZ11" s="72"/>
      <c r="JPA11" s="72"/>
      <c r="JPB11" s="72"/>
      <c r="JPC11" s="72"/>
      <c r="JPD11" s="72"/>
      <c r="JPE11" s="72"/>
      <c r="JPF11" s="72"/>
      <c r="JPG11" s="72"/>
      <c r="JPH11" s="72"/>
      <c r="JPI11" s="72"/>
      <c r="JPJ11" s="72"/>
      <c r="JPK11" s="72"/>
      <c r="JPL11" s="72"/>
      <c r="JPM11" s="72"/>
      <c r="JPN11" s="72"/>
      <c r="JPO11" s="72"/>
      <c r="JPP11" s="72"/>
      <c r="JPQ11" s="72"/>
      <c r="JPR11" s="72"/>
      <c r="JPS11" s="72"/>
      <c r="JPT11" s="72"/>
      <c r="JPU11" s="72"/>
      <c r="JPV11" s="72"/>
      <c r="JPW11" s="72"/>
      <c r="JPX11" s="72"/>
      <c r="JPY11" s="72"/>
      <c r="JPZ11" s="72"/>
      <c r="JQA11" s="72"/>
      <c r="JQB11" s="72"/>
      <c r="JQC11" s="72"/>
      <c r="JQD11" s="72"/>
      <c r="JQE11" s="72"/>
      <c r="JQF11" s="72"/>
      <c r="JQG11" s="72"/>
      <c r="JQH11" s="72"/>
      <c r="JQI11" s="72"/>
      <c r="JQJ11" s="72"/>
      <c r="JQK11" s="72"/>
      <c r="JQL11" s="72"/>
      <c r="JQM11" s="72"/>
      <c r="JQN11" s="72"/>
      <c r="JQO11" s="72"/>
      <c r="JQP11" s="72"/>
      <c r="JQQ11" s="72"/>
      <c r="JQR11" s="72"/>
      <c r="JQS11" s="72"/>
      <c r="JQT11" s="72"/>
      <c r="JQU11" s="72"/>
      <c r="JQV11" s="72"/>
      <c r="JQW11" s="72"/>
      <c r="JQX11" s="72"/>
      <c r="JQY11" s="72"/>
      <c r="JQZ11" s="72"/>
      <c r="JRA11" s="72"/>
      <c r="JRB11" s="72"/>
      <c r="JRC11" s="72"/>
      <c r="JRD11" s="72"/>
      <c r="JRE11" s="72"/>
      <c r="JRF11" s="72"/>
      <c r="JRG11" s="72"/>
      <c r="JRH11" s="72"/>
      <c r="JRI11" s="72"/>
      <c r="JRJ11" s="72"/>
      <c r="JRK11" s="72"/>
      <c r="JRL11" s="72"/>
      <c r="JRM11" s="72"/>
      <c r="JRN11" s="72"/>
      <c r="JRO11" s="72"/>
      <c r="JRP11" s="72"/>
      <c r="JRQ11" s="72"/>
      <c r="JRR11" s="72"/>
      <c r="JRS11" s="72"/>
      <c r="JRT11" s="72"/>
      <c r="JRU11" s="72"/>
      <c r="JRV11" s="72"/>
      <c r="JRW11" s="72"/>
      <c r="JRX11" s="72"/>
      <c r="JRY11" s="72"/>
      <c r="JRZ11" s="72"/>
      <c r="JSA11" s="72"/>
      <c r="JSB11" s="72"/>
      <c r="JSC11" s="72"/>
      <c r="JSD11" s="72"/>
      <c r="JSE11" s="72"/>
      <c r="JSF11" s="72"/>
      <c r="JSG11" s="72"/>
      <c r="JSH11" s="72"/>
      <c r="JSI11" s="72"/>
      <c r="JSJ11" s="72"/>
      <c r="JSK11" s="72"/>
      <c r="JSL11" s="72"/>
      <c r="JSM11" s="72"/>
      <c r="JSN11" s="72"/>
      <c r="JSO11" s="72"/>
      <c r="JSP11" s="72"/>
      <c r="JSQ11" s="72"/>
      <c r="JSR11" s="72"/>
      <c r="JSS11" s="72"/>
      <c r="JST11" s="72"/>
      <c r="JSU11" s="72"/>
      <c r="JSV11" s="72"/>
      <c r="JSW11" s="72"/>
      <c r="JSX11" s="72"/>
      <c r="JSY11" s="72"/>
      <c r="JSZ11" s="72"/>
      <c r="JTA11" s="72"/>
      <c r="JTB11" s="72"/>
      <c r="JTC11" s="72"/>
      <c r="JTD11" s="72"/>
      <c r="JTE11" s="72"/>
      <c r="JTF11" s="72"/>
      <c r="JTG11" s="72"/>
      <c r="JTH11" s="72"/>
      <c r="JTI11" s="72"/>
      <c r="JTJ11" s="72"/>
      <c r="JTK11" s="72"/>
      <c r="JTL11" s="72"/>
      <c r="JTM11" s="72"/>
      <c r="JTN11" s="72"/>
      <c r="JTO11" s="72"/>
      <c r="JTP11" s="72"/>
      <c r="JTQ11" s="72"/>
      <c r="JTR11" s="72"/>
      <c r="JTS11" s="72"/>
      <c r="JTT11" s="72"/>
      <c r="JTU11" s="72"/>
      <c r="JTV11" s="72"/>
      <c r="JTW11" s="72"/>
      <c r="JTX11" s="72"/>
      <c r="JTY11" s="72"/>
      <c r="JTZ11" s="72"/>
      <c r="JUA11" s="72"/>
      <c r="JUB11" s="72"/>
      <c r="JUC11" s="72"/>
      <c r="JUD11" s="72"/>
      <c r="JUE11" s="72"/>
      <c r="JUF11" s="72"/>
      <c r="JUG11" s="72"/>
      <c r="JUH11" s="72"/>
      <c r="JUI11" s="72"/>
      <c r="JUJ11" s="72"/>
      <c r="JUK11" s="72"/>
      <c r="JUL11" s="72"/>
      <c r="JUM11" s="72"/>
      <c r="JUN11" s="72"/>
      <c r="JUO11" s="72"/>
      <c r="JUP11" s="72"/>
      <c r="JUQ11" s="72"/>
      <c r="JUR11" s="72"/>
      <c r="JUS11" s="72"/>
      <c r="JUT11" s="72"/>
      <c r="JUU11" s="72"/>
      <c r="JUV11" s="72"/>
      <c r="JUW11" s="72"/>
      <c r="JUX11" s="72"/>
      <c r="JUY11" s="72"/>
      <c r="JUZ11" s="72"/>
      <c r="JVA11" s="72"/>
      <c r="JVB11" s="72"/>
      <c r="JVC11" s="72"/>
      <c r="JVD11" s="72"/>
      <c r="JVE11" s="72"/>
      <c r="JVF11" s="72"/>
      <c r="JVG11" s="72"/>
      <c r="JVH11" s="72"/>
      <c r="JVI11" s="72"/>
      <c r="JVJ11" s="72"/>
      <c r="JVK11" s="72"/>
      <c r="JVL11" s="72"/>
      <c r="JVM11" s="72"/>
      <c r="JVN11" s="72"/>
      <c r="JVO11" s="72"/>
      <c r="JVP11" s="72"/>
      <c r="JVQ11" s="72"/>
      <c r="JVR11" s="72"/>
      <c r="JVS11" s="72"/>
      <c r="JVT11" s="72"/>
      <c r="JVU11" s="72"/>
      <c r="JVV11" s="72"/>
      <c r="JVW11" s="72"/>
      <c r="JVX11" s="72"/>
      <c r="JVY11" s="72"/>
      <c r="JVZ11" s="72"/>
      <c r="JWA11" s="72"/>
      <c r="JWB11" s="72"/>
      <c r="JWC11" s="72"/>
      <c r="JWD11" s="72"/>
      <c r="JWE11" s="72"/>
      <c r="JWF11" s="72"/>
      <c r="JWG11" s="72"/>
      <c r="JWH11" s="72"/>
      <c r="JWI11" s="72"/>
      <c r="JWJ11" s="72"/>
      <c r="JWK11" s="72"/>
      <c r="JWL11" s="72"/>
      <c r="JWM11" s="72"/>
      <c r="JWN11" s="72"/>
      <c r="JWO11" s="72"/>
      <c r="JWP11" s="72"/>
      <c r="JWQ11" s="72"/>
      <c r="JWR11" s="72"/>
      <c r="JWS11" s="72"/>
      <c r="JWT11" s="72"/>
      <c r="JWU11" s="72"/>
      <c r="JWV11" s="72"/>
      <c r="JWW11" s="72"/>
      <c r="JWX11" s="72"/>
      <c r="JWY11" s="72"/>
      <c r="JWZ11" s="72"/>
      <c r="JXA11" s="72"/>
      <c r="JXB11" s="72"/>
      <c r="JXC11" s="72"/>
      <c r="JXD11" s="72"/>
      <c r="JXE11" s="72"/>
      <c r="JXF11" s="72"/>
      <c r="JXG11" s="72"/>
      <c r="JXH11" s="72"/>
      <c r="JXI11" s="72"/>
      <c r="JXJ11" s="72"/>
      <c r="JXK11" s="72"/>
      <c r="JXL11" s="72"/>
      <c r="JXM11" s="72"/>
      <c r="JXN11" s="72"/>
      <c r="JXO11" s="72"/>
      <c r="JXP11" s="72"/>
      <c r="JXQ11" s="72"/>
      <c r="JXR11" s="72"/>
      <c r="JXS11" s="72"/>
      <c r="JXT11" s="72"/>
      <c r="JXU11" s="72"/>
      <c r="JXV11" s="72"/>
      <c r="JXW11" s="72"/>
      <c r="JXX11" s="72"/>
      <c r="JXY11" s="72"/>
      <c r="JXZ11" s="72"/>
      <c r="JYA11" s="72"/>
      <c r="JYB11" s="72"/>
      <c r="JYC11" s="72"/>
      <c r="JYD11" s="72"/>
      <c r="JYE11" s="72"/>
      <c r="JYF11" s="72"/>
      <c r="JYG11" s="72"/>
      <c r="JYH11" s="72"/>
      <c r="JYI11" s="72"/>
      <c r="JYJ11" s="72"/>
      <c r="JYK11" s="72"/>
      <c r="JYL11" s="72"/>
      <c r="JYM11" s="72"/>
      <c r="JYN11" s="72"/>
      <c r="JYO11" s="72"/>
      <c r="JYP11" s="72"/>
      <c r="JYQ11" s="72"/>
      <c r="JYR11" s="72"/>
      <c r="JYS11" s="72"/>
      <c r="JYT11" s="72"/>
      <c r="JYU11" s="72"/>
      <c r="JYV11" s="72"/>
      <c r="JYW11" s="72"/>
      <c r="JYX11" s="72"/>
      <c r="JYY11" s="72"/>
      <c r="JYZ11" s="72"/>
      <c r="JZA11" s="72"/>
      <c r="JZB11" s="72"/>
      <c r="JZC11" s="72"/>
      <c r="JZD11" s="72"/>
      <c r="JZE11" s="72"/>
      <c r="JZF11" s="72"/>
      <c r="JZG11" s="72"/>
      <c r="JZH11" s="72"/>
      <c r="JZI11" s="72"/>
      <c r="JZJ11" s="72"/>
      <c r="JZK11" s="72"/>
      <c r="JZL11" s="72"/>
      <c r="JZM11" s="72"/>
      <c r="JZN11" s="72"/>
      <c r="JZO11" s="72"/>
      <c r="JZP11" s="72"/>
      <c r="JZQ11" s="72"/>
      <c r="JZR11" s="72"/>
      <c r="JZS11" s="72"/>
      <c r="JZT11" s="72"/>
      <c r="JZU11" s="72"/>
      <c r="JZV11" s="72"/>
      <c r="JZW11" s="72"/>
      <c r="JZX11" s="72"/>
      <c r="JZY11" s="72"/>
      <c r="JZZ11" s="72"/>
      <c r="KAA11" s="72"/>
      <c r="KAB11" s="72"/>
      <c r="KAC11" s="72"/>
      <c r="KAD11" s="72"/>
      <c r="KAE11" s="72"/>
      <c r="KAF11" s="72"/>
      <c r="KAG11" s="72"/>
      <c r="KAH11" s="72"/>
      <c r="KAI11" s="72"/>
      <c r="KAJ11" s="72"/>
      <c r="KAK11" s="72"/>
      <c r="KAL11" s="72"/>
      <c r="KAM11" s="72"/>
      <c r="KAN11" s="72"/>
      <c r="KAO11" s="72"/>
      <c r="KAP11" s="72"/>
      <c r="KAQ11" s="72"/>
      <c r="KAR11" s="72"/>
      <c r="KAS11" s="72"/>
      <c r="KAT11" s="72"/>
      <c r="KAU11" s="72"/>
      <c r="KAV11" s="72"/>
      <c r="KAW11" s="72"/>
      <c r="KAX11" s="72"/>
      <c r="KAY11" s="72"/>
      <c r="KAZ11" s="72"/>
      <c r="KBA11" s="72"/>
      <c r="KBB11" s="72"/>
      <c r="KBC11" s="72"/>
      <c r="KBD11" s="72"/>
      <c r="KBE11" s="72"/>
      <c r="KBF11" s="72"/>
      <c r="KBG11" s="72"/>
      <c r="KBH11" s="72"/>
      <c r="KBI11" s="72"/>
      <c r="KBJ11" s="72"/>
      <c r="KBK11" s="72"/>
      <c r="KBL11" s="72"/>
      <c r="KBM11" s="72"/>
      <c r="KBN11" s="72"/>
      <c r="KBO11" s="72"/>
      <c r="KBP11" s="72"/>
      <c r="KBQ11" s="72"/>
      <c r="KBR11" s="72"/>
      <c r="KBS11" s="72"/>
      <c r="KBT11" s="72"/>
      <c r="KBU11" s="72"/>
      <c r="KBV11" s="72"/>
      <c r="KBW11" s="72"/>
      <c r="KBX11" s="72"/>
      <c r="KBY11" s="72"/>
      <c r="KBZ11" s="72"/>
      <c r="KCA11" s="72"/>
      <c r="KCB11" s="72"/>
      <c r="KCC11" s="72"/>
      <c r="KCD11" s="72"/>
      <c r="KCE11" s="72"/>
      <c r="KCF11" s="72"/>
      <c r="KCG11" s="72"/>
      <c r="KCH11" s="72"/>
      <c r="KCI11" s="72"/>
      <c r="KCJ11" s="72"/>
      <c r="KCK11" s="72"/>
      <c r="KCL11" s="72"/>
      <c r="KCM11" s="72"/>
      <c r="KCN11" s="72"/>
      <c r="KCO11" s="72"/>
      <c r="KCP11" s="72"/>
      <c r="KCQ11" s="72"/>
      <c r="KCR11" s="72"/>
      <c r="KCS11" s="72"/>
      <c r="KCT11" s="72"/>
      <c r="KCU11" s="72"/>
      <c r="KCV11" s="72"/>
      <c r="KCW11" s="72"/>
      <c r="KCX11" s="72"/>
      <c r="KCY11" s="72"/>
      <c r="KCZ11" s="72"/>
      <c r="KDA11" s="72"/>
      <c r="KDB11" s="72"/>
      <c r="KDC11" s="72"/>
      <c r="KDD11" s="72"/>
      <c r="KDE11" s="72"/>
      <c r="KDF11" s="72"/>
      <c r="KDG11" s="72"/>
      <c r="KDH11" s="72"/>
      <c r="KDI11" s="72"/>
      <c r="KDJ11" s="72"/>
      <c r="KDK11" s="72"/>
      <c r="KDL11" s="72"/>
      <c r="KDM11" s="72"/>
      <c r="KDN11" s="72"/>
      <c r="KDO11" s="72"/>
      <c r="KDP11" s="72"/>
      <c r="KDQ11" s="72"/>
      <c r="KDR11" s="72"/>
      <c r="KDS11" s="72"/>
      <c r="KDT11" s="72"/>
      <c r="KDU11" s="72"/>
      <c r="KDV11" s="72"/>
      <c r="KDW11" s="72"/>
      <c r="KDX11" s="72"/>
      <c r="KDY11" s="72"/>
      <c r="KDZ11" s="72"/>
      <c r="KEA11" s="72"/>
      <c r="KEB11" s="72"/>
      <c r="KEC11" s="72"/>
      <c r="KED11" s="72"/>
      <c r="KEE11" s="72"/>
      <c r="KEF11" s="72"/>
      <c r="KEG11" s="72"/>
      <c r="KEH11" s="72"/>
      <c r="KEI11" s="72"/>
      <c r="KEJ11" s="72"/>
      <c r="KEK11" s="72"/>
      <c r="KEL11" s="72"/>
      <c r="KEM11" s="72"/>
      <c r="KEN11" s="72"/>
      <c r="KEO11" s="72"/>
      <c r="KEP11" s="72"/>
      <c r="KEQ11" s="72"/>
      <c r="KER11" s="72"/>
      <c r="KES11" s="72"/>
      <c r="KET11" s="72"/>
      <c r="KEU11" s="72"/>
      <c r="KEV11" s="72"/>
      <c r="KEW11" s="72"/>
      <c r="KEX11" s="72"/>
      <c r="KEY11" s="72"/>
      <c r="KEZ11" s="72"/>
      <c r="KFA11" s="72"/>
      <c r="KFB11" s="72"/>
      <c r="KFC11" s="72"/>
      <c r="KFD11" s="72"/>
      <c r="KFE11" s="72"/>
      <c r="KFF11" s="72"/>
      <c r="KFG11" s="72"/>
      <c r="KFH11" s="72"/>
      <c r="KFI11" s="72"/>
      <c r="KFJ11" s="72"/>
      <c r="KFK11" s="72"/>
      <c r="KFL11" s="72"/>
      <c r="KFM11" s="72"/>
      <c r="KFN11" s="72"/>
      <c r="KFO11" s="72"/>
      <c r="KFP11" s="72"/>
      <c r="KFQ11" s="72"/>
      <c r="KFR11" s="72"/>
      <c r="KFS11" s="72"/>
      <c r="KFT11" s="72"/>
      <c r="KFU11" s="72"/>
      <c r="KFV11" s="72"/>
      <c r="KFW11" s="72"/>
      <c r="KFX11" s="72"/>
      <c r="KFY11" s="72"/>
      <c r="KFZ11" s="72"/>
      <c r="KGA11" s="72"/>
      <c r="KGB11" s="72"/>
      <c r="KGC11" s="72"/>
      <c r="KGD11" s="72"/>
      <c r="KGE11" s="72"/>
      <c r="KGF11" s="72"/>
      <c r="KGG11" s="72"/>
      <c r="KGH11" s="72"/>
      <c r="KGI11" s="72"/>
      <c r="KGJ11" s="72"/>
      <c r="KGK11" s="72"/>
      <c r="KGL11" s="72"/>
      <c r="KGM11" s="72"/>
      <c r="KGN11" s="72"/>
      <c r="KGO11" s="72"/>
      <c r="KGP11" s="72"/>
      <c r="KGQ11" s="72"/>
      <c r="KGR11" s="72"/>
      <c r="KGS11" s="72"/>
      <c r="KGT11" s="72"/>
      <c r="KGU11" s="72"/>
      <c r="KGV11" s="72"/>
      <c r="KGW11" s="72"/>
      <c r="KGX11" s="72"/>
      <c r="KGY11" s="72"/>
      <c r="KGZ11" s="72"/>
      <c r="KHA11" s="72"/>
      <c r="KHB11" s="72"/>
      <c r="KHC11" s="72"/>
      <c r="KHD11" s="72"/>
      <c r="KHE11" s="72"/>
      <c r="KHF11" s="72"/>
      <c r="KHG11" s="72"/>
      <c r="KHH11" s="72"/>
      <c r="KHI11" s="72"/>
      <c r="KHJ11" s="72"/>
      <c r="KHK11" s="72"/>
      <c r="KHL11" s="72"/>
      <c r="KHM11" s="72"/>
      <c r="KHN11" s="72"/>
      <c r="KHO11" s="72"/>
      <c r="KHP11" s="72"/>
      <c r="KHQ11" s="72"/>
      <c r="KHR11" s="72"/>
      <c r="KHS11" s="72"/>
      <c r="KHT11" s="72"/>
      <c r="KHU11" s="72"/>
      <c r="KHV11" s="72"/>
      <c r="KHW11" s="72"/>
      <c r="KHX11" s="72"/>
      <c r="KHY11" s="72"/>
      <c r="KHZ11" s="72"/>
      <c r="KIA11" s="72"/>
      <c r="KIB11" s="72"/>
      <c r="KIC11" s="72"/>
      <c r="KID11" s="72"/>
      <c r="KIE11" s="72"/>
      <c r="KIF11" s="72"/>
      <c r="KIG11" s="72"/>
      <c r="KIH11" s="72"/>
      <c r="KII11" s="72"/>
      <c r="KIJ11" s="72"/>
      <c r="KIK11" s="72"/>
      <c r="KIL11" s="72"/>
      <c r="KIM11" s="72"/>
      <c r="KIN11" s="72"/>
      <c r="KIO11" s="72"/>
      <c r="KIP11" s="72"/>
      <c r="KIQ11" s="72"/>
      <c r="KIR11" s="72"/>
      <c r="KIS11" s="72"/>
      <c r="KIT11" s="72"/>
      <c r="KIU11" s="72"/>
      <c r="KIV11" s="72"/>
      <c r="KIW11" s="72"/>
      <c r="KIX11" s="72"/>
      <c r="KIY11" s="72"/>
      <c r="KIZ11" s="72"/>
      <c r="KJA11" s="72"/>
      <c r="KJB11" s="72"/>
      <c r="KJC11" s="72"/>
      <c r="KJD11" s="72"/>
      <c r="KJE11" s="72"/>
      <c r="KJF11" s="72"/>
      <c r="KJG11" s="72"/>
      <c r="KJH11" s="72"/>
      <c r="KJI11" s="72"/>
      <c r="KJJ11" s="72"/>
      <c r="KJK11" s="72"/>
      <c r="KJL11" s="72"/>
      <c r="KJM11" s="72"/>
      <c r="KJN11" s="72"/>
      <c r="KJO11" s="72"/>
      <c r="KJP11" s="72"/>
      <c r="KJQ11" s="72"/>
      <c r="KJR11" s="72"/>
      <c r="KJS11" s="72"/>
      <c r="KJT11" s="72"/>
      <c r="KJU11" s="72"/>
      <c r="KJV11" s="72"/>
      <c r="KJW11" s="72"/>
      <c r="KJX11" s="72"/>
      <c r="KJY11" s="72"/>
      <c r="KJZ11" s="72"/>
      <c r="KKA11" s="72"/>
      <c r="KKB11" s="72"/>
      <c r="KKC11" s="72"/>
      <c r="KKD11" s="72"/>
      <c r="KKE11" s="72"/>
      <c r="KKF11" s="72"/>
      <c r="KKG11" s="72"/>
      <c r="KKH11" s="72"/>
      <c r="KKI11" s="72"/>
      <c r="KKJ11" s="72"/>
      <c r="KKK11" s="72"/>
      <c r="KKL11" s="72"/>
      <c r="KKM11" s="72"/>
      <c r="KKN11" s="72"/>
      <c r="KKO11" s="72"/>
      <c r="KKP11" s="72"/>
      <c r="KKQ11" s="72"/>
      <c r="KKR11" s="72"/>
      <c r="KKS11" s="72"/>
      <c r="KKT11" s="72"/>
      <c r="KKU11" s="72"/>
      <c r="KKV11" s="72"/>
      <c r="KKW11" s="72"/>
      <c r="KKX11" s="72"/>
      <c r="KKY11" s="72"/>
      <c r="KKZ11" s="72"/>
      <c r="KLA11" s="72"/>
      <c r="KLB11" s="72"/>
      <c r="KLC11" s="72"/>
      <c r="KLD11" s="72"/>
      <c r="KLE11" s="72"/>
      <c r="KLF11" s="72"/>
      <c r="KLG11" s="72"/>
      <c r="KLH11" s="72"/>
      <c r="KLI11" s="72"/>
      <c r="KLJ11" s="72"/>
      <c r="KLK11" s="72"/>
      <c r="KLL11" s="72"/>
      <c r="KLM11" s="72"/>
      <c r="KLN11" s="72"/>
      <c r="KLO11" s="72"/>
      <c r="KLP11" s="72"/>
      <c r="KLQ11" s="72"/>
      <c r="KLR11" s="72"/>
      <c r="KLS11" s="72"/>
      <c r="KLT11" s="72"/>
      <c r="KLU11" s="72"/>
      <c r="KLV11" s="72"/>
      <c r="KLW11" s="72"/>
      <c r="KLX11" s="72"/>
      <c r="KLY11" s="72"/>
      <c r="KLZ11" s="72"/>
      <c r="KMA11" s="72"/>
      <c r="KMB11" s="72"/>
      <c r="KMC11" s="72"/>
      <c r="KMD11" s="72"/>
      <c r="KME11" s="72"/>
      <c r="KMF11" s="72"/>
      <c r="KMG11" s="72"/>
      <c r="KMH11" s="72"/>
      <c r="KMI11" s="72"/>
      <c r="KMJ11" s="72"/>
      <c r="KMK11" s="72"/>
      <c r="KML11" s="72"/>
      <c r="KMM11" s="72"/>
      <c r="KMN11" s="72"/>
      <c r="KMO11" s="72"/>
      <c r="KMP11" s="72"/>
      <c r="KMQ11" s="72"/>
      <c r="KMR11" s="72"/>
      <c r="KMS11" s="72"/>
      <c r="KMT11" s="72"/>
      <c r="KMU11" s="72"/>
      <c r="KMV11" s="72"/>
      <c r="KMW11" s="72"/>
      <c r="KMX11" s="72"/>
      <c r="KMY11" s="72"/>
      <c r="KMZ11" s="72"/>
      <c r="KNA11" s="72"/>
      <c r="KNB11" s="72"/>
      <c r="KNC11" s="72"/>
      <c r="KND11" s="72"/>
      <c r="KNE11" s="72"/>
      <c r="KNF11" s="72"/>
      <c r="KNG11" s="72"/>
      <c r="KNH11" s="72"/>
      <c r="KNI11" s="72"/>
      <c r="KNJ11" s="72"/>
      <c r="KNK11" s="72"/>
      <c r="KNL11" s="72"/>
      <c r="KNM11" s="72"/>
      <c r="KNN11" s="72"/>
      <c r="KNO11" s="72"/>
      <c r="KNP11" s="72"/>
      <c r="KNQ11" s="72"/>
      <c r="KNR11" s="72"/>
      <c r="KNS11" s="72"/>
      <c r="KNT11" s="72"/>
      <c r="KNU11" s="72"/>
      <c r="KNV11" s="72"/>
      <c r="KNW11" s="72"/>
      <c r="KNX11" s="72"/>
      <c r="KNY11" s="72"/>
      <c r="KNZ11" s="72"/>
      <c r="KOA11" s="72"/>
      <c r="KOB11" s="72"/>
      <c r="KOC11" s="72"/>
      <c r="KOD11" s="72"/>
      <c r="KOE11" s="72"/>
      <c r="KOF11" s="72"/>
      <c r="KOG11" s="72"/>
      <c r="KOH11" s="72"/>
      <c r="KOI11" s="72"/>
      <c r="KOJ11" s="72"/>
      <c r="KOK11" s="72"/>
      <c r="KOL11" s="72"/>
      <c r="KOM11" s="72"/>
      <c r="KON11" s="72"/>
      <c r="KOO11" s="72"/>
      <c r="KOP11" s="72"/>
      <c r="KOQ11" s="72"/>
      <c r="KOR11" s="72"/>
      <c r="KOS11" s="72"/>
      <c r="KOT11" s="72"/>
      <c r="KOU11" s="72"/>
      <c r="KOV11" s="72"/>
      <c r="KOW11" s="72"/>
      <c r="KOX11" s="72"/>
      <c r="KOY11" s="72"/>
      <c r="KOZ11" s="72"/>
      <c r="KPA11" s="72"/>
      <c r="KPB11" s="72"/>
      <c r="KPC11" s="72"/>
      <c r="KPD11" s="72"/>
      <c r="KPE11" s="72"/>
      <c r="KPF11" s="72"/>
      <c r="KPG11" s="72"/>
      <c r="KPH11" s="72"/>
      <c r="KPI11" s="72"/>
      <c r="KPJ11" s="72"/>
      <c r="KPK11" s="72"/>
      <c r="KPL11" s="72"/>
      <c r="KPM11" s="72"/>
      <c r="KPN11" s="72"/>
      <c r="KPO11" s="72"/>
      <c r="KPP11" s="72"/>
      <c r="KPQ11" s="72"/>
      <c r="KPR11" s="72"/>
      <c r="KPS11" s="72"/>
      <c r="KPT11" s="72"/>
      <c r="KPU11" s="72"/>
      <c r="KPV11" s="72"/>
      <c r="KPW11" s="72"/>
      <c r="KPX11" s="72"/>
      <c r="KPY11" s="72"/>
      <c r="KPZ11" s="72"/>
      <c r="KQA11" s="72"/>
      <c r="KQB11" s="72"/>
      <c r="KQC11" s="72"/>
      <c r="KQD11" s="72"/>
      <c r="KQE11" s="72"/>
      <c r="KQF11" s="72"/>
      <c r="KQG11" s="72"/>
      <c r="KQH11" s="72"/>
      <c r="KQI11" s="72"/>
      <c r="KQJ11" s="72"/>
      <c r="KQK11" s="72"/>
      <c r="KQL11" s="72"/>
      <c r="KQM11" s="72"/>
      <c r="KQN11" s="72"/>
      <c r="KQO11" s="72"/>
      <c r="KQP11" s="72"/>
      <c r="KQQ11" s="72"/>
      <c r="KQR11" s="72"/>
      <c r="KQS11" s="72"/>
      <c r="KQT11" s="72"/>
      <c r="KQU11" s="72"/>
      <c r="KQV11" s="72"/>
      <c r="KQW11" s="72"/>
      <c r="KQX11" s="72"/>
      <c r="KQY11" s="72"/>
      <c r="KQZ11" s="72"/>
      <c r="KRA11" s="72"/>
      <c r="KRB11" s="72"/>
      <c r="KRC11" s="72"/>
      <c r="KRD11" s="72"/>
      <c r="KRE11" s="72"/>
      <c r="KRF11" s="72"/>
      <c r="KRG11" s="72"/>
      <c r="KRH11" s="72"/>
      <c r="KRI11" s="72"/>
      <c r="KRJ11" s="72"/>
      <c r="KRK11" s="72"/>
      <c r="KRL11" s="72"/>
      <c r="KRM11" s="72"/>
      <c r="KRN11" s="72"/>
      <c r="KRO11" s="72"/>
      <c r="KRP11" s="72"/>
      <c r="KRQ11" s="72"/>
      <c r="KRR11" s="72"/>
      <c r="KRS11" s="72"/>
      <c r="KRT11" s="72"/>
      <c r="KRU11" s="72"/>
      <c r="KRV11" s="72"/>
      <c r="KRW11" s="72"/>
      <c r="KRX11" s="72"/>
      <c r="KRY11" s="72"/>
      <c r="KRZ11" s="72"/>
      <c r="KSA11" s="72"/>
      <c r="KSB11" s="72"/>
      <c r="KSC11" s="72"/>
      <c r="KSD11" s="72"/>
      <c r="KSE11" s="72"/>
      <c r="KSF11" s="72"/>
      <c r="KSG11" s="72"/>
      <c r="KSH11" s="72"/>
      <c r="KSI11" s="72"/>
      <c r="KSJ11" s="72"/>
      <c r="KSK11" s="72"/>
      <c r="KSL11" s="72"/>
      <c r="KSM11" s="72"/>
      <c r="KSN11" s="72"/>
      <c r="KSO11" s="72"/>
      <c r="KSP11" s="72"/>
      <c r="KSQ11" s="72"/>
      <c r="KSR11" s="72"/>
      <c r="KSS11" s="72"/>
      <c r="KST11" s="72"/>
      <c r="KSU11" s="72"/>
      <c r="KSV11" s="72"/>
      <c r="KSW11" s="72"/>
      <c r="KSX11" s="72"/>
      <c r="KSY11" s="72"/>
      <c r="KSZ11" s="72"/>
      <c r="KTA11" s="72"/>
      <c r="KTB11" s="72"/>
      <c r="KTC11" s="72"/>
      <c r="KTD11" s="72"/>
      <c r="KTE11" s="72"/>
      <c r="KTF11" s="72"/>
      <c r="KTG11" s="72"/>
      <c r="KTH11" s="72"/>
      <c r="KTI11" s="72"/>
      <c r="KTJ11" s="72"/>
      <c r="KTK11" s="72"/>
      <c r="KTL11" s="72"/>
      <c r="KTM11" s="72"/>
      <c r="KTN11" s="72"/>
      <c r="KTO11" s="72"/>
      <c r="KTP11" s="72"/>
      <c r="KTQ11" s="72"/>
      <c r="KTR11" s="72"/>
      <c r="KTS11" s="72"/>
      <c r="KTT11" s="72"/>
      <c r="KTU11" s="72"/>
      <c r="KTV11" s="72"/>
      <c r="KTW11" s="72"/>
      <c r="KTX11" s="72"/>
      <c r="KTY11" s="72"/>
      <c r="KTZ11" s="72"/>
      <c r="KUA11" s="72"/>
      <c r="KUB11" s="72"/>
      <c r="KUC11" s="72"/>
      <c r="KUD11" s="72"/>
      <c r="KUE11" s="72"/>
      <c r="KUF11" s="72"/>
      <c r="KUG11" s="72"/>
      <c r="KUH11" s="72"/>
      <c r="KUI11" s="72"/>
      <c r="KUJ11" s="72"/>
      <c r="KUK11" s="72"/>
      <c r="KUL11" s="72"/>
      <c r="KUM11" s="72"/>
      <c r="KUN11" s="72"/>
      <c r="KUO11" s="72"/>
      <c r="KUP11" s="72"/>
      <c r="KUQ11" s="72"/>
      <c r="KUR11" s="72"/>
      <c r="KUS11" s="72"/>
      <c r="KUT11" s="72"/>
      <c r="KUU11" s="72"/>
      <c r="KUV11" s="72"/>
      <c r="KUW11" s="72"/>
      <c r="KUX11" s="72"/>
      <c r="KUY11" s="72"/>
      <c r="KUZ11" s="72"/>
      <c r="KVA11" s="72"/>
      <c r="KVB11" s="72"/>
      <c r="KVC11" s="72"/>
      <c r="KVD11" s="72"/>
      <c r="KVE11" s="72"/>
      <c r="KVF11" s="72"/>
      <c r="KVG11" s="72"/>
      <c r="KVH11" s="72"/>
      <c r="KVI11" s="72"/>
      <c r="KVJ11" s="72"/>
      <c r="KVK11" s="72"/>
      <c r="KVL11" s="72"/>
      <c r="KVM11" s="72"/>
      <c r="KVN11" s="72"/>
      <c r="KVO11" s="72"/>
      <c r="KVP11" s="72"/>
      <c r="KVQ11" s="72"/>
      <c r="KVR11" s="72"/>
      <c r="KVS11" s="72"/>
      <c r="KVT11" s="72"/>
      <c r="KVU11" s="72"/>
      <c r="KVV11" s="72"/>
      <c r="KVW11" s="72"/>
      <c r="KVX11" s="72"/>
      <c r="KVY11" s="72"/>
      <c r="KVZ11" s="72"/>
      <c r="KWA11" s="72"/>
      <c r="KWB11" s="72"/>
      <c r="KWC11" s="72"/>
      <c r="KWD11" s="72"/>
      <c r="KWE11" s="72"/>
      <c r="KWF11" s="72"/>
      <c r="KWG11" s="72"/>
      <c r="KWH11" s="72"/>
      <c r="KWI11" s="72"/>
      <c r="KWJ11" s="72"/>
      <c r="KWK11" s="72"/>
      <c r="KWL11" s="72"/>
      <c r="KWM11" s="72"/>
      <c r="KWN11" s="72"/>
      <c r="KWO11" s="72"/>
      <c r="KWP11" s="72"/>
      <c r="KWQ11" s="72"/>
      <c r="KWR11" s="72"/>
      <c r="KWS11" s="72"/>
      <c r="KWT11" s="72"/>
      <c r="KWU11" s="72"/>
      <c r="KWV11" s="72"/>
      <c r="KWW11" s="72"/>
      <c r="KWX11" s="72"/>
      <c r="KWY11" s="72"/>
      <c r="KWZ11" s="72"/>
      <c r="KXA11" s="72"/>
      <c r="KXB11" s="72"/>
      <c r="KXC11" s="72"/>
      <c r="KXD11" s="72"/>
      <c r="KXE11" s="72"/>
      <c r="KXF11" s="72"/>
      <c r="KXG11" s="72"/>
      <c r="KXH11" s="72"/>
      <c r="KXI11" s="72"/>
      <c r="KXJ11" s="72"/>
      <c r="KXK11" s="72"/>
      <c r="KXL11" s="72"/>
      <c r="KXM11" s="72"/>
      <c r="KXN11" s="72"/>
      <c r="KXO11" s="72"/>
      <c r="KXP11" s="72"/>
      <c r="KXQ11" s="72"/>
      <c r="KXR11" s="72"/>
      <c r="KXS11" s="72"/>
      <c r="KXT11" s="72"/>
      <c r="KXU11" s="72"/>
      <c r="KXV11" s="72"/>
      <c r="KXW11" s="72"/>
      <c r="KXX11" s="72"/>
      <c r="KXY11" s="72"/>
      <c r="KXZ11" s="72"/>
      <c r="KYA11" s="72"/>
      <c r="KYB11" s="72"/>
      <c r="KYC11" s="72"/>
      <c r="KYD11" s="72"/>
      <c r="KYE11" s="72"/>
      <c r="KYF11" s="72"/>
      <c r="KYG11" s="72"/>
      <c r="KYH11" s="72"/>
      <c r="KYI11" s="72"/>
      <c r="KYJ11" s="72"/>
      <c r="KYK11" s="72"/>
      <c r="KYL11" s="72"/>
      <c r="KYM11" s="72"/>
      <c r="KYN11" s="72"/>
      <c r="KYO11" s="72"/>
      <c r="KYP11" s="72"/>
      <c r="KYQ11" s="72"/>
      <c r="KYR11" s="72"/>
      <c r="KYS11" s="72"/>
      <c r="KYT11" s="72"/>
      <c r="KYU11" s="72"/>
      <c r="KYV11" s="72"/>
      <c r="KYW11" s="72"/>
      <c r="KYX11" s="72"/>
      <c r="KYY11" s="72"/>
      <c r="KYZ11" s="72"/>
      <c r="KZA11" s="72"/>
      <c r="KZB11" s="72"/>
      <c r="KZC11" s="72"/>
      <c r="KZD11" s="72"/>
      <c r="KZE11" s="72"/>
      <c r="KZF11" s="72"/>
      <c r="KZG11" s="72"/>
      <c r="KZH11" s="72"/>
      <c r="KZI11" s="72"/>
      <c r="KZJ11" s="72"/>
      <c r="KZK11" s="72"/>
      <c r="KZL11" s="72"/>
      <c r="KZM11" s="72"/>
      <c r="KZN11" s="72"/>
      <c r="KZO11" s="72"/>
      <c r="KZP11" s="72"/>
      <c r="KZQ11" s="72"/>
      <c r="KZR11" s="72"/>
      <c r="KZS11" s="72"/>
      <c r="KZT11" s="72"/>
      <c r="KZU11" s="72"/>
      <c r="KZV11" s="72"/>
      <c r="KZW11" s="72"/>
      <c r="KZX11" s="72"/>
      <c r="KZY11" s="72"/>
      <c r="KZZ11" s="72"/>
      <c r="LAA11" s="72"/>
      <c r="LAB11" s="72"/>
      <c r="LAC11" s="72"/>
      <c r="LAD11" s="72"/>
      <c r="LAE11" s="72"/>
      <c r="LAF11" s="72"/>
      <c r="LAG11" s="72"/>
      <c r="LAH11" s="72"/>
      <c r="LAI11" s="72"/>
      <c r="LAJ11" s="72"/>
      <c r="LAK11" s="72"/>
      <c r="LAL11" s="72"/>
      <c r="LAM11" s="72"/>
      <c r="LAN11" s="72"/>
      <c r="LAO11" s="72"/>
      <c r="LAP11" s="72"/>
      <c r="LAQ11" s="72"/>
      <c r="LAR11" s="72"/>
      <c r="LAS11" s="72"/>
      <c r="LAT11" s="72"/>
      <c r="LAU11" s="72"/>
      <c r="LAV11" s="72"/>
      <c r="LAW11" s="72"/>
      <c r="LAX11" s="72"/>
      <c r="LAY11" s="72"/>
      <c r="LAZ11" s="72"/>
      <c r="LBA11" s="72"/>
      <c r="LBB11" s="72"/>
      <c r="LBC11" s="72"/>
      <c r="LBD11" s="72"/>
      <c r="LBE11" s="72"/>
      <c r="LBF11" s="72"/>
      <c r="LBG11" s="72"/>
      <c r="LBH11" s="72"/>
      <c r="LBI11" s="72"/>
      <c r="LBJ11" s="72"/>
      <c r="LBK11" s="72"/>
      <c r="LBL11" s="72"/>
      <c r="LBM11" s="72"/>
      <c r="LBN11" s="72"/>
      <c r="LBO11" s="72"/>
      <c r="LBP11" s="72"/>
      <c r="LBQ11" s="72"/>
      <c r="LBR11" s="72"/>
      <c r="LBS11" s="72"/>
      <c r="LBT11" s="72"/>
      <c r="LBU11" s="72"/>
      <c r="LBV11" s="72"/>
      <c r="LBW11" s="72"/>
      <c r="LBX11" s="72"/>
      <c r="LBY11" s="72"/>
      <c r="LBZ11" s="72"/>
      <c r="LCA11" s="72"/>
      <c r="LCB11" s="72"/>
      <c r="LCC11" s="72"/>
      <c r="LCD11" s="72"/>
      <c r="LCE11" s="72"/>
      <c r="LCF11" s="72"/>
      <c r="LCG11" s="72"/>
      <c r="LCH11" s="72"/>
      <c r="LCI11" s="72"/>
      <c r="LCJ11" s="72"/>
      <c r="LCK11" s="72"/>
      <c r="LCL11" s="72"/>
      <c r="LCM11" s="72"/>
      <c r="LCN11" s="72"/>
      <c r="LCO11" s="72"/>
      <c r="LCP11" s="72"/>
      <c r="LCQ11" s="72"/>
      <c r="LCR11" s="72"/>
      <c r="LCS11" s="72"/>
      <c r="LCT11" s="72"/>
      <c r="LCU11" s="72"/>
      <c r="LCV11" s="72"/>
      <c r="LCW11" s="72"/>
      <c r="LCX11" s="72"/>
      <c r="LCY11" s="72"/>
      <c r="LCZ11" s="72"/>
      <c r="LDA11" s="72"/>
      <c r="LDB11" s="72"/>
      <c r="LDC11" s="72"/>
      <c r="LDD11" s="72"/>
      <c r="LDE11" s="72"/>
      <c r="LDF11" s="72"/>
      <c r="LDG11" s="72"/>
      <c r="LDH11" s="72"/>
      <c r="LDI11" s="72"/>
      <c r="LDJ11" s="72"/>
      <c r="LDK11" s="72"/>
      <c r="LDL11" s="72"/>
      <c r="LDM11" s="72"/>
      <c r="LDN11" s="72"/>
      <c r="LDO11" s="72"/>
      <c r="LDP11" s="72"/>
      <c r="LDQ11" s="72"/>
      <c r="LDR11" s="72"/>
      <c r="LDS11" s="72"/>
      <c r="LDT11" s="72"/>
      <c r="LDU11" s="72"/>
      <c r="LDV11" s="72"/>
      <c r="LDW11" s="72"/>
      <c r="LDX11" s="72"/>
      <c r="LDY11" s="72"/>
      <c r="LDZ11" s="72"/>
      <c r="LEA11" s="72"/>
      <c r="LEB11" s="72"/>
      <c r="LEC11" s="72"/>
      <c r="LED11" s="72"/>
      <c r="LEE11" s="72"/>
      <c r="LEF11" s="72"/>
      <c r="LEG11" s="72"/>
      <c r="LEH11" s="72"/>
      <c r="LEI11" s="72"/>
      <c r="LEJ11" s="72"/>
      <c r="LEK11" s="72"/>
      <c r="LEL11" s="72"/>
      <c r="LEM11" s="72"/>
      <c r="LEN11" s="72"/>
      <c r="LEO11" s="72"/>
      <c r="LEP11" s="72"/>
      <c r="LEQ11" s="72"/>
      <c r="LER11" s="72"/>
      <c r="LES11" s="72"/>
      <c r="LET11" s="72"/>
      <c r="LEU11" s="72"/>
      <c r="LEV11" s="72"/>
      <c r="LEW11" s="72"/>
      <c r="LEX11" s="72"/>
      <c r="LEY11" s="72"/>
      <c r="LEZ11" s="72"/>
      <c r="LFA11" s="72"/>
      <c r="LFB11" s="72"/>
      <c r="LFC11" s="72"/>
      <c r="LFD11" s="72"/>
      <c r="LFE11" s="72"/>
      <c r="LFF11" s="72"/>
      <c r="LFG11" s="72"/>
      <c r="LFH11" s="72"/>
      <c r="LFI11" s="72"/>
      <c r="LFJ11" s="72"/>
      <c r="LFK11" s="72"/>
      <c r="LFL11" s="72"/>
      <c r="LFM11" s="72"/>
      <c r="LFN11" s="72"/>
      <c r="LFO11" s="72"/>
      <c r="LFP11" s="72"/>
      <c r="LFQ11" s="72"/>
      <c r="LFR11" s="72"/>
      <c r="LFS11" s="72"/>
      <c r="LFT11" s="72"/>
      <c r="LFU11" s="72"/>
      <c r="LFV11" s="72"/>
      <c r="LFW11" s="72"/>
      <c r="LFX11" s="72"/>
      <c r="LFY11" s="72"/>
      <c r="LFZ11" s="72"/>
      <c r="LGA11" s="72"/>
      <c r="LGB11" s="72"/>
      <c r="LGC11" s="72"/>
      <c r="LGD11" s="72"/>
      <c r="LGE11" s="72"/>
      <c r="LGF11" s="72"/>
      <c r="LGG11" s="72"/>
      <c r="LGH11" s="72"/>
      <c r="LGI11" s="72"/>
      <c r="LGJ11" s="72"/>
      <c r="LGK11" s="72"/>
      <c r="LGL11" s="72"/>
      <c r="LGM11" s="72"/>
      <c r="LGN11" s="72"/>
      <c r="LGO11" s="72"/>
      <c r="LGP11" s="72"/>
      <c r="LGQ11" s="72"/>
      <c r="LGR11" s="72"/>
      <c r="LGS11" s="72"/>
      <c r="LGT11" s="72"/>
      <c r="LGU11" s="72"/>
      <c r="LGV11" s="72"/>
      <c r="LGW11" s="72"/>
      <c r="LGX11" s="72"/>
      <c r="LGY11" s="72"/>
      <c r="LGZ11" s="72"/>
      <c r="LHA11" s="72"/>
      <c r="LHB11" s="72"/>
      <c r="LHC11" s="72"/>
      <c r="LHD11" s="72"/>
      <c r="LHE11" s="72"/>
      <c r="LHF11" s="72"/>
      <c r="LHG11" s="72"/>
      <c r="LHH11" s="72"/>
      <c r="LHI11" s="72"/>
      <c r="LHJ11" s="72"/>
      <c r="LHK11" s="72"/>
      <c r="LHL11" s="72"/>
      <c r="LHM11" s="72"/>
      <c r="LHN11" s="72"/>
      <c r="LHO11" s="72"/>
      <c r="LHP11" s="72"/>
      <c r="LHQ11" s="72"/>
      <c r="LHR11" s="72"/>
      <c r="LHS11" s="72"/>
      <c r="LHT11" s="72"/>
      <c r="LHU11" s="72"/>
      <c r="LHV11" s="72"/>
      <c r="LHW11" s="72"/>
      <c r="LHX11" s="72"/>
      <c r="LHY11" s="72"/>
      <c r="LHZ11" s="72"/>
      <c r="LIA11" s="72"/>
      <c r="LIB11" s="72"/>
      <c r="LIC11" s="72"/>
      <c r="LID11" s="72"/>
      <c r="LIE11" s="72"/>
      <c r="LIF11" s="72"/>
      <c r="LIG11" s="72"/>
      <c r="LIH11" s="72"/>
      <c r="LII11" s="72"/>
      <c r="LIJ11" s="72"/>
      <c r="LIK11" s="72"/>
      <c r="LIL11" s="72"/>
      <c r="LIM11" s="72"/>
      <c r="LIN11" s="72"/>
      <c r="LIO11" s="72"/>
      <c r="LIP11" s="72"/>
      <c r="LIQ11" s="72"/>
      <c r="LIR11" s="72"/>
      <c r="LIS11" s="72"/>
      <c r="LIT11" s="72"/>
      <c r="LIU11" s="72"/>
      <c r="LIV11" s="72"/>
      <c r="LIW11" s="72"/>
      <c r="LIX11" s="72"/>
      <c r="LIY11" s="72"/>
      <c r="LIZ11" s="72"/>
      <c r="LJA11" s="72"/>
      <c r="LJB11" s="72"/>
      <c r="LJC11" s="72"/>
      <c r="LJD11" s="72"/>
      <c r="LJE11" s="72"/>
      <c r="LJF11" s="72"/>
      <c r="LJG11" s="72"/>
      <c r="LJH11" s="72"/>
      <c r="LJI11" s="72"/>
      <c r="LJJ11" s="72"/>
      <c r="LJK11" s="72"/>
      <c r="LJL11" s="72"/>
      <c r="LJM11" s="72"/>
      <c r="LJN11" s="72"/>
      <c r="LJO11" s="72"/>
      <c r="LJP11" s="72"/>
      <c r="LJQ11" s="72"/>
      <c r="LJR11" s="72"/>
      <c r="LJS11" s="72"/>
      <c r="LJT11" s="72"/>
      <c r="LJU11" s="72"/>
      <c r="LJV11" s="72"/>
      <c r="LJW11" s="72"/>
      <c r="LJX11" s="72"/>
      <c r="LJY11" s="72"/>
      <c r="LJZ11" s="72"/>
      <c r="LKA11" s="72"/>
      <c r="LKB11" s="72"/>
      <c r="LKC11" s="72"/>
      <c r="LKD11" s="72"/>
      <c r="LKE11" s="72"/>
      <c r="LKF11" s="72"/>
      <c r="LKG11" s="72"/>
      <c r="LKH11" s="72"/>
      <c r="LKI11" s="72"/>
      <c r="LKJ11" s="72"/>
      <c r="LKK11" s="72"/>
      <c r="LKL11" s="72"/>
      <c r="LKM11" s="72"/>
      <c r="LKN11" s="72"/>
      <c r="LKO11" s="72"/>
      <c r="LKP11" s="72"/>
      <c r="LKQ11" s="72"/>
      <c r="LKR11" s="72"/>
      <c r="LKS11" s="72"/>
      <c r="LKT11" s="72"/>
      <c r="LKU11" s="72"/>
      <c r="LKV11" s="72"/>
      <c r="LKW11" s="72"/>
      <c r="LKX11" s="72"/>
      <c r="LKY11" s="72"/>
      <c r="LKZ11" s="72"/>
      <c r="LLA11" s="72"/>
      <c r="LLB11" s="72"/>
      <c r="LLC11" s="72"/>
      <c r="LLD11" s="72"/>
      <c r="LLE11" s="72"/>
      <c r="LLF11" s="72"/>
      <c r="LLG11" s="72"/>
      <c r="LLH11" s="72"/>
      <c r="LLI11" s="72"/>
      <c r="LLJ11" s="72"/>
      <c r="LLK11" s="72"/>
      <c r="LLL11" s="72"/>
      <c r="LLM11" s="72"/>
      <c r="LLN11" s="72"/>
      <c r="LLO11" s="72"/>
      <c r="LLP11" s="72"/>
      <c r="LLQ11" s="72"/>
      <c r="LLR11" s="72"/>
      <c r="LLS11" s="72"/>
      <c r="LLT11" s="72"/>
      <c r="LLU11" s="72"/>
      <c r="LLV11" s="72"/>
      <c r="LLW11" s="72"/>
      <c r="LLX11" s="72"/>
      <c r="LLY11" s="72"/>
      <c r="LLZ11" s="72"/>
      <c r="LMA11" s="72"/>
      <c r="LMB11" s="72"/>
      <c r="LMC11" s="72"/>
      <c r="LMD11" s="72"/>
      <c r="LME11" s="72"/>
      <c r="LMF11" s="72"/>
      <c r="LMG11" s="72"/>
      <c r="LMH11" s="72"/>
      <c r="LMI11" s="72"/>
      <c r="LMJ11" s="72"/>
      <c r="LMK11" s="72"/>
      <c r="LML11" s="72"/>
      <c r="LMM11" s="72"/>
      <c r="LMN11" s="72"/>
      <c r="LMO11" s="72"/>
      <c r="LMP11" s="72"/>
      <c r="LMQ11" s="72"/>
      <c r="LMR11" s="72"/>
      <c r="LMS11" s="72"/>
      <c r="LMT11" s="72"/>
      <c r="LMU11" s="72"/>
      <c r="LMV11" s="72"/>
      <c r="LMW11" s="72"/>
      <c r="LMX11" s="72"/>
      <c r="LMY11" s="72"/>
      <c r="LMZ11" s="72"/>
      <c r="LNA11" s="72"/>
      <c r="LNB11" s="72"/>
      <c r="LNC11" s="72"/>
      <c r="LND11" s="72"/>
      <c r="LNE11" s="72"/>
      <c r="LNF11" s="72"/>
      <c r="LNG11" s="72"/>
      <c r="LNH11" s="72"/>
      <c r="LNI11" s="72"/>
      <c r="LNJ11" s="72"/>
      <c r="LNK11" s="72"/>
      <c r="LNL11" s="72"/>
      <c r="LNM11" s="72"/>
      <c r="LNN11" s="72"/>
      <c r="LNO11" s="72"/>
      <c r="LNP11" s="72"/>
      <c r="LNQ11" s="72"/>
      <c r="LNR11" s="72"/>
      <c r="LNS11" s="72"/>
      <c r="LNT11" s="72"/>
      <c r="LNU11" s="72"/>
      <c r="LNV11" s="72"/>
      <c r="LNW11" s="72"/>
      <c r="LNX11" s="72"/>
      <c r="LNY11" s="72"/>
      <c r="LNZ11" s="72"/>
      <c r="LOA11" s="72"/>
      <c r="LOB11" s="72"/>
      <c r="LOC11" s="72"/>
      <c r="LOD11" s="72"/>
      <c r="LOE11" s="72"/>
      <c r="LOF11" s="72"/>
      <c r="LOG11" s="72"/>
      <c r="LOH11" s="72"/>
      <c r="LOI11" s="72"/>
      <c r="LOJ11" s="72"/>
      <c r="LOK11" s="72"/>
      <c r="LOL11" s="72"/>
      <c r="LOM11" s="72"/>
      <c r="LON11" s="72"/>
      <c r="LOO11" s="72"/>
      <c r="LOP11" s="72"/>
      <c r="LOQ11" s="72"/>
      <c r="LOR11" s="72"/>
      <c r="LOS11" s="72"/>
      <c r="LOT11" s="72"/>
      <c r="LOU11" s="72"/>
      <c r="LOV11" s="72"/>
      <c r="LOW11" s="72"/>
      <c r="LOX11" s="72"/>
      <c r="LOY11" s="72"/>
      <c r="LOZ11" s="72"/>
      <c r="LPA11" s="72"/>
      <c r="LPB11" s="72"/>
      <c r="LPC11" s="72"/>
      <c r="LPD11" s="72"/>
      <c r="LPE11" s="72"/>
      <c r="LPF11" s="72"/>
      <c r="LPG11" s="72"/>
      <c r="LPH11" s="72"/>
      <c r="LPI11" s="72"/>
      <c r="LPJ11" s="72"/>
      <c r="LPK11" s="72"/>
      <c r="LPL11" s="72"/>
      <c r="LPM11" s="72"/>
      <c r="LPN11" s="72"/>
      <c r="LPO11" s="72"/>
      <c r="LPP11" s="72"/>
      <c r="LPQ11" s="72"/>
      <c r="LPR11" s="72"/>
      <c r="LPS11" s="72"/>
      <c r="LPT11" s="72"/>
      <c r="LPU11" s="72"/>
      <c r="LPV11" s="72"/>
      <c r="LPW11" s="72"/>
      <c r="LPX11" s="72"/>
      <c r="LPY11" s="72"/>
      <c r="LPZ11" s="72"/>
      <c r="LQA11" s="72"/>
      <c r="LQB11" s="72"/>
      <c r="LQC11" s="72"/>
      <c r="LQD11" s="72"/>
      <c r="LQE11" s="72"/>
      <c r="LQF11" s="72"/>
      <c r="LQG11" s="72"/>
      <c r="LQH11" s="72"/>
      <c r="LQI11" s="72"/>
      <c r="LQJ11" s="72"/>
      <c r="LQK11" s="72"/>
      <c r="LQL11" s="72"/>
      <c r="LQM11" s="72"/>
      <c r="LQN11" s="72"/>
      <c r="LQO11" s="72"/>
      <c r="LQP11" s="72"/>
      <c r="LQQ11" s="72"/>
      <c r="LQR11" s="72"/>
      <c r="LQS11" s="72"/>
      <c r="LQT11" s="72"/>
      <c r="LQU11" s="72"/>
      <c r="LQV11" s="72"/>
      <c r="LQW11" s="72"/>
      <c r="LQX11" s="72"/>
      <c r="LQY11" s="72"/>
      <c r="LQZ11" s="72"/>
      <c r="LRA11" s="72"/>
      <c r="LRB11" s="72"/>
      <c r="LRC11" s="72"/>
      <c r="LRD11" s="72"/>
      <c r="LRE11" s="72"/>
      <c r="LRF11" s="72"/>
      <c r="LRG11" s="72"/>
      <c r="LRH11" s="72"/>
      <c r="LRI11" s="72"/>
      <c r="LRJ11" s="72"/>
      <c r="LRK11" s="72"/>
      <c r="LRL11" s="72"/>
      <c r="LRM11" s="72"/>
      <c r="LRN11" s="72"/>
      <c r="LRO11" s="72"/>
      <c r="LRP11" s="72"/>
      <c r="LRQ11" s="72"/>
      <c r="LRR11" s="72"/>
      <c r="LRS11" s="72"/>
      <c r="LRT11" s="72"/>
      <c r="LRU11" s="72"/>
      <c r="LRV11" s="72"/>
      <c r="LRW11" s="72"/>
      <c r="LRX11" s="72"/>
      <c r="LRY11" s="72"/>
      <c r="LRZ11" s="72"/>
      <c r="LSA11" s="72"/>
      <c r="LSB11" s="72"/>
      <c r="LSC11" s="72"/>
      <c r="LSD11" s="72"/>
      <c r="LSE11" s="72"/>
      <c r="LSF11" s="72"/>
      <c r="LSG11" s="72"/>
      <c r="LSH11" s="72"/>
      <c r="LSI11" s="72"/>
      <c r="LSJ11" s="72"/>
      <c r="LSK11" s="72"/>
      <c r="LSL11" s="72"/>
      <c r="LSM11" s="72"/>
      <c r="LSN11" s="72"/>
      <c r="LSO11" s="72"/>
      <c r="LSP11" s="72"/>
      <c r="LSQ11" s="72"/>
      <c r="LSR11" s="72"/>
      <c r="LSS11" s="72"/>
      <c r="LST11" s="72"/>
      <c r="LSU11" s="72"/>
      <c r="LSV11" s="72"/>
      <c r="LSW11" s="72"/>
      <c r="LSX11" s="72"/>
      <c r="LSY11" s="72"/>
      <c r="LSZ11" s="72"/>
      <c r="LTA11" s="72"/>
      <c r="LTB11" s="72"/>
      <c r="LTC11" s="72"/>
      <c r="LTD11" s="72"/>
      <c r="LTE11" s="72"/>
      <c r="LTF11" s="72"/>
      <c r="LTG11" s="72"/>
      <c r="LTH11" s="72"/>
      <c r="LTI11" s="72"/>
      <c r="LTJ11" s="72"/>
      <c r="LTK11" s="72"/>
      <c r="LTL11" s="72"/>
      <c r="LTM11" s="72"/>
      <c r="LTN11" s="72"/>
      <c r="LTO11" s="72"/>
      <c r="LTP11" s="72"/>
      <c r="LTQ11" s="72"/>
      <c r="LTR11" s="72"/>
      <c r="LTS11" s="72"/>
      <c r="LTT11" s="72"/>
      <c r="LTU11" s="72"/>
      <c r="LTV11" s="72"/>
      <c r="LTW11" s="72"/>
      <c r="LTX11" s="72"/>
      <c r="LTY11" s="72"/>
      <c r="LTZ11" s="72"/>
      <c r="LUA11" s="72"/>
      <c r="LUB11" s="72"/>
      <c r="LUC11" s="72"/>
      <c r="LUD11" s="72"/>
      <c r="LUE11" s="72"/>
      <c r="LUF11" s="72"/>
      <c r="LUG11" s="72"/>
      <c r="LUH11" s="72"/>
      <c r="LUI11" s="72"/>
      <c r="LUJ11" s="72"/>
      <c r="LUK11" s="72"/>
      <c r="LUL11" s="72"/>
      <c r="LUM11" s="72"/>
      <c r="LUN11" s="72"/>
      <c r="LUO11" s="72"/>
      <c r="LUP11" s="72"/>
      <c r="LUQ11" s="72"/>
      <c r="LUR11" s="72"/>
      <c r="LUS11" s="72"/>
      <c r="LUT11" s="72"/>
      <c r="LUU11" s="72"/>
      <c r="LUV11" s="72"/>
      <c r="LUW11" s="72"/>
      <c r="LUX11" s="72"/>
      <c r="LUY11" s="72"/>
      <c r="LUZ11" s="72"/>
      <c r="LVA11" s="72"/>
      <c r="LVB11" s="72"/>
      <c r="LVC11" s="72"/>
      <c r="LVD11" s="72"/>
      <c r="LVE11" s="72"/>
      <c r="LVF11" s="72"/>
      <c r="LVG11" s="72"/>
      <c r="LVH11" s="72"/>
      <c r="LVI11" s="72"/>
      <c r="LVJ11" s="72"/>
      <c r="LVK11" s="72"/>
      <c r="LVL11" s="72"/>
      <c r="LVM11" s="72"/>
      <c r="LVN11" s="72"/>
      <c r="LVO11" s="72"/>
      <c r="LVP11" s="72"/>
      <c r="LVQ11" s="72"/>
      <c r="LVR11" s="72"/>
      <c r="LVS11" s="72"/>
      <c r="LVT11" s="72"/>
      <c r="LVU11" s="72"/>
      <c r="LVV11" s="72"/>
      <c r="LVW11" s="72"/>
      <c r="LVX11" s="72"/>
      <c r="LVY11" s="72"/>
      <c r="LVZ11" s="72"/>
      <c r="LWA11" s="72"/>
      <c r="LWB11" s="72"/>
      <c r="LWC11" s="72"/>
      <c r="LWD11" s="72"/>
      <c r="LWE11" s="72"/>
      <c r="LWF11" s="72"/>
      <c r="LWG11" s="72"/>
      <c r="LWH11" s="72"/>
      <c r="LWI11" s="72"/>
      <c r="LWJ11" s="72"/>
      <c r="LWK11" s="72"/>
      <c r="LWL11" s="72"/>
      <c r="LWM11" s="72"/>
      <c r="LWN11" s="72"/>
      <c r="LWO11" s="72"/>
      <c r="LWP11" s="72"/>
      <c r="LWQ11" s="72"/>
      <c r="LWR11" s="72"/>
      <c r="LWS11" s="72"/>
      <c r="LWT11" s="72"/>
      <c r="LWU11" s="72"/>
      <c r="LWV11" s="72"/>
      <c r="LWW11" s="72"/>
      <c r="LWX11" s="72"/>
      <c r="LWY11" s="72"/>
      <c r="LWZ11" s="72"/>
      <c r="LXA11" s="72"/>
      <c r="LXB11" s="72"/>
      <c r="LXC11" s="72"/>
      <c r="LXD11" s="72"/>
      <c r="LXE11" s="72"/>
      <c r="LXF11" s="72"/>
      <c r="LXG11" s="72"/>
      <c r="LXH11" s="72"/>
      <c r="LXI11" s="72"/>
      <c r="LXJ11" s="72"/>
      <c r="LXK11" s="72"/>
      <c r="LXL11" s="72"/>
      <c r="LXM11" s="72"/>
      <c r="LXN11" s="72"/>
      <c r="LXO11" s="72"/>
      <c r="LXP11" s="72"/>
      <c r="LXQ11" s="72"/>
      <c r="LXR11" s="72"/>
      <c r="LXS11" s="72"/>
      <c r="LXT11" s="72"/>
      <c r="LXU11" s="72"/>
      <c r="LXV11" s="72"/>
      <c r="LXW11" s="72"/>
      <c r="LXX11" s="72"/>
      <c r="LXY11" s="72"/>
      <c r="LXZ11" s="72"/>
      <c r="LYA11" s="72"/>
      <c r="LYB11" s="72"/>
      <c r="LYC11" s="72"/>
      <c r="LYD11" s="72"/>
      <c r="LYE11" s="72"/>
      <c r="LYF11" s="72"/>
      <c r="LYG11" s="72"/>
      <c r="LYH11" s="72"/>
      <c r="LYI11" s="72"/>
      <c r="LYJ11" s="72"/>
      <c r="LYK11" s="72"/>
      <c r="LYL11" s="72"/>
      <c r="LYM11" s="72"/>
      <c r="LYN11" s="72"/>
      <c r="LYO11" s="72"/>
      <c r="LYP11" s="72"/>
      <c r="LYQ11" s="72"/>
      <c r="LYR11" s="72"/>
      <c r="LYS11" s="72"/>
      <c r="LYT11" s="72"/>
      <c r="LYU11" s="72"/>
      <c r="LYV11" s="72"/>
      <c r="LYW11" s="72"/>
      <c r="LYX11" s="72"/>
      <c r="LYY11" s="72"/>
      <c r="LYZ11" s="72"/>
      <c r="LZA11" s="72"/>
      <c r="LZB11" s="72"/>
      <c r="LZC11" s="72"/>
      <c r="LZD11" s="72"/>
      <c r="LZE11" s="72"/>
      <c r="LZF11" s="72"/>
      <c r="LZG11" s="72"/>
      <c r="LZH11" s="72"/>
      <c r="LZI11" s="72"/>
      <c r="LZJ11" s="72"/>
      <c r="LZK11" s="72"/>
      <c r="LZL11" s="72"/>
      <c r="LZM11" s="72"/>
      <c r="LZN11" s="72"/>
      <c r="LZO11" s="72"/>
      <c r="LZP11" s="72"/>
      <c r="LZQ11" s="72"/>
      <c r="LZR11" s="72"/>
      <c r="LZS11" s="72"/>
      <c r="LZT11" s="72"/>
      <c r="LZU11" s="72"/>
      <c r="LZV11" s="72"/>
      <c r="LZW11" s="72"/>
      <c r="LZX11" s="72"/>
      <c r="LZY11" s="72"/>
      <c r="LZZ11" s="72"/>
      <c r="MAA11" s="72"/>
      <c r="MAB11" s="72"/>
      <c r="MAC11" s="72"/>
      <c r="MAD11" s="72"/>
      <c r="MAE11" s="72"/>
      <c r="MAF11" s="72"/>
      <c r="MAG11" s="72"/>
      <c r="MAH11" s="72"/>
      <c r="MAI11" s="72"/>
      <c r="MAJ11" s="72"/>
      <c r="MAK11" s="72"/>
      <c r="MAL11" s="72"/>
      <c r="MAM11" s="72"/>
      <c r="MAN11" s="72"/>
      <c r="MAO11" s="72"/>
      <c r="MAP11" s="72"/>
      <c r="MAQ11" s="72"/>
      <c r="MAR11" s="72"/>
      <c r="MAS11" s="72"/>
      <c r="MAT11" s="72"/>
      <c r="MAU11" s="72"/>
      <c r="MAV11" s="72"/>
      <c r="MAW11" s="72"/>
      <c r="MAX11" s="72"/>
      <c r="MAY11" s="72"/>
      <c r="MAZ11" s="72"/>
      <c r="MBA11" s="72"/>
      <c r="MBB11" s="72"/>
      <c r="MBC11" s="72"/>
      <c r="MBD11" s="72"/>
      <c r="MBE11" s="72"/>
      <c r="MBF11" s="72"/>
      <c r="MBG11" s="72"/>
      <c r="MBH11" s="72"/>
      <c r="MBI11" s="72"/>
      <c r="MBJ11" s="72"/>
      <c r="MBK11" s="72"/>
      <c r="MBL11" s="72"/>
      <c r="MBM11" s="72"/>
      <c r="MBN11" s="72"/>
      <c r="MBO11" s="72"/>
      <c r="MBP11" s="72"/>
      <c r="MBQ11" s="72"/>
      <c r="MBR11" s="72"/>
      <c r="MBS11" s="72"/>
      <c r="MBT11" s="72"/>
      <c r="MBU11" s="72"/>
      <c r="MBV11" s="72"/>
      <c r="MBW11" s="72"/>
      <c r="MBX11" s="72"/>
      <c r="MBY11" s="72"/>
      <c r="MBZ11" s="72"/>
      <c r="MCA11" s="72"/>
      <c r="MCB11" s="72"/>
      <c r="MCC11" s="72"/>
      <c r="MCD11" s="72"/>
      <c r="MCE11" s="72"/>
      <c r="MCF11" s="72"/>
      <c r="MCG11" s="72"/>
      <c r="MCH11" s="72"/>
      <c r="MCI11" s="72"/>
      <c r="MCJ11" s="72"/>
      <c r="MCK11" s="72"/>
      <c r="MCL11" s="72"/>
      <c r="MCM11" s="72"/>
      <c r="MCN11" s="72"/>
      <c r="MCO11" s="72"/>
      <c r="MCP11" s="72"/>
      <c r="MCQ11" s="72"/>
      <c r="MCR11" s="72"/>
      <c r="MCS11" s="72"/>
      <c r="MCT11" s="72"/>
      <c r="MCU11" s="72"/>
      <c r="MCV11" s="72"/>
      <c r="MCW11" s="72"/>
      <c r="MCX11" s="72"/>
      <c r="MCY11" s="72"/>
      <c r="MCZ11" s="72"/>
      <c r="MDA11" s="72"/>
      <c r="MDB11" s="72"/>
      <c r="MDC11" s="72"/>
      <c r="MDD11" s="72"/>
      <c r="MDE11" s="72"/>
      <c r="MDF11" s="72"/>
      <c r="MDG11" s="72"/>
      <c r="MDH11" s="72"/>
      <c r="MDI11" s="72"/>
      <c r="MDJ11" s="72"/>
      <c r="MDK11" s="72"/>
      <c r="MDL11" s="72"/>
      <c r="MDM11" s="72"/>
      <c r="MDN11" s="72"/>
      <c r="MDO11" s="72"/>
      <c r="MDP11" s="72"/>
      <c r="MDQ11" s="72"/>
      <c r="MDR11" s="72"/>
      <c r="MDS11" s="72"/>
      <c r="MDT11" s="72"/>
      <c r="MDU11" s="72"/>
      <c r="MDV11" s="72"/>
      <c r="MDW11" s="72"/>
      <c r="MDX11" s="72"/>
      <c r="MDY11" s="72"/>
      <c r="MDZ11" s="72"/>
      <c r="MEA11" s="72"/>
      <c r="MEB11" s="72"/>
      <c r="MEC11" s="72"/>
      <c r="MED11" s="72"/>
      <c r="MEE11" s="72"/>
      <c r="MEF11" s="72"/>
      <c r="MEG11" s="72"/>
      <c r="MEH11" s="72"/>
      <c r="MEI11" s="72"/>
      <c r="MEJ11" s="72"/>
      <c r="MEK11" s="72"/>
      <c r="MEL11" s="72"/>
      <c r="MEM11" s="72"/>
      <c r="MEN11" s="72"/>
      <c r="MEO11" s="72"/>
      <c r="MEP11" s="72"/>
      <c r="MEQ11" s="72"/>
      <c r="MER11" s="72"/>
      <c r="MES11" s="72"/>
      <c r="MET11" s="72"/>
      <c r="MEU11" s="72"/>
      <c r="MEV11" s="72"/>
      <c r="MEW11" s="72"/>
      <c r="MEX11" s="72"/>
      <c r="MEY11" s="72"/>
      <c r="MEZ11" s="72"/>
      <c r="MFA11" s="72"/>
      <c r="MFB11" s="72"/>
      <c r="MFC11" s="72"/>
      <c r="MFD11" s="72"/>
      <c r="MFE11" s="72"/>
      <c r="MFF11" s="72"/>
      <c r="MFG11" s="72"/>
      <c r="MFH11" s="72"/>
      <c r="MFI11" s="72"/>
      <c r="MFJ11" s="72"/>
      <c r="MFK11" s="72"/>
      <c r="MFL11" s="72"/>
      <c r="MFM11" s="72"/>
      <c r="MFN11" s="72"/>
      <c r="MFO11" s="72"/>
      <c r="MFP11" s="72"/>
      <c r="MFQ11" s="72"/>
      <c r="MFR11" s="72"/>
      <c r="MFS11" s="72"/>
      <c r="MFT11" s="72"/>
      <c r="MFU11" s="72"/>
      <c r="MFV11" s="72"/>
      <c r="MFW11" s="72"/>
      <c r="MFX11" s="72"/>
      <c r="MFY11" s="72"/>
      <c r="MFZ11" s="72"/>
      <c r="MGA11" s="72"/>
      <c r="MGB11" s="72"/>
      <c r="MGC11" s="72"/>
      <c r="MGD11" s="72"/>
      <c r="MGE11" s="72"/>
      <c r="MGF11" s="72"/>
      <c r="MGG11" s="72"/>
      <c r="MGH11" s="72"/>
      <c r="MGI11" s="72"/>
      <c r="MGJ11" s="72"/>
      <c r="MGK11" s="72"/>
      <c r="MGL11" s="72"/>
      <c r="MGM11" s="72"/>
      <c r="MGN11" s="72"/>
      <c r="MGO11" s="72"/>
      <c r="MGP11" s="72"/>
      <c r="MGQ11" s="72"/>
      <c r="MGR11" s="72"/>
      <c r="MGS11" s="72"/>
      <c r="MGT11" s="72"/>
      <c r="MGU11" s="72"/>
      <c r="MGV11" s="72"/>
      <c r="MGW11" s="72"/>
      <c r="MGX11" s="72"/>
      <c r="MGY11" s="72"/>
      <c r="MGZ11" s="72"/>
      <c r="MHA11" s="72"/>
      <c r="MHB11" s="72"/>
      <c r="MHC11" s="72"/>
      <c r="MHD11" s="72"/>
      <c r="MHE11" s="72"/>
      <c r="MHF11" s="72"/>
      <c r="MHG11" s="72"/>
      <c r="MHH11" s="72"/>
      <c r="MHI11" s="72"/>
      <c r="MHJ11" s="72"/>
      <c r="MHK11" s="72"/>
      <c r="MHL11" s="72"/>
      <c r="MHM11" s="72"/>
      <c r="MHN11" s="72"/>
      <c r="MHO11" s="72"/>
      <c r="MHP11" s="72"/>
      <c r="MHQ11" s="72"/>
      <c r="MHR11" s="72"/>
      <c r="MHS11" s="72"/>
      <c r="MHT11" s="72"/>
      <c r="MHU11" s="72"/>
      <c r="MHV11" s="72"/>
      <c r="MHW11" s="72"/>
      <c r="MHX11" s="72"/>
      <c r="MHY11" s="72"/>
      <c r="MHZ11" s="72"/>
      <c r="MIA11" s="72"/>
      <c r="MIB11" s="72"/>
      <c r="MIC11" s="72"/>
      <c r="MID11" s="72"/>
      <c r="MIE11" s="72"/>
      <c r="MIF11" s="72"/>
      <c r="MIG11" s="72"/>
      <c r="MIH11" s="72"/>
      <c r="MII11" s="72"/>
      <c r="MIJ11" s="72"/>
      <c r="MIK11" s="72"/>
      <c r="MIL11" s="72"/>
      <c r="MIM11" s="72"/>
      <c r="MIN11" s="72"/>
      <c r="MIO11" s="72"/>
      <c r="MIP11" s="72"/>
      <c r="MIQ11" s="72"/>
      <c r="MIR11" s="72"/>
      <c r="MIS11" s="72"/>
      <c r="MIT11" s="72"/>
      <c r="MIU11" s="72"/>
      <c r="MIV11" s="72"/>
      <c r="MIW11" s="72"/>
      <c r="MIX11" s="72"/>
      <c r="MIY11" s="72"/>
      <c r="MIZ11" s="72"/>
      <c r="MJA11" s="72"/>
      <c r="MJB11" s="72"/>
      <c r="MJC11" s="72"/>
      <c r="MJD11" s="72"/>
      <c r="MJE11" s="72"/>
      <c r="MJF11" s="72"/>
      <c r="MJG11" s="72"/>
      <c r="MJH11" s="72"/>
      <c r="MJI11" s="72"/>
      <c r="MJJ11" s="72"/>
      <c r="MJK11" s="72"/>
      <c r="MJL11" s="72"/>
      <c r="MJM11" s="72"/>
      <c r="MJN11" s="72"/>
      <c r="MJO11" s="72"/>
      <c r="MJP11" s="72"/>
      <c r="MJQ11" s="72"/>
      <c r="MJR11" s="72"/>
      <c r="MJS11" s="72"/>
      <c r="MJT11" s="72"/>
      <c r="MJU11" s="72"/>
      <c r="MJV11" s="72"/>
      <c r="MJW11" s="72"/>
      <c r="MJX11" s="72"/>
      <c r="MJY11" s="72"/>
      <c r="MJZ11" s="72"/>
      <c r="MKA11" s="72"/>
      <c r="MKB11" s="72"/>
      <c r="MKC11" s="72"/>
      <c r="MKD11" s="72"/>
      <c r="MKE11" s="72"/>
      <c r="MKF11" s="72"/>
      <c r="MKG11" s="72"/>
      <c r="MKH11" s="72"/>
      <c r="MKI11" s="72"/>
      <c r="MKJ11" s="72"/>
      <c r="MKK11" s="72"/>
      <c r="MKL11" s="72"/>
      <c r="MKM11" s="72"/>
      <c r="MKN11" s="72"/>
      <c r="MKO11" s="72"/>
      <c r="MKP11" s="72"/>
      <c r="MKQ11" s="72"/>
      <c r="MKR11" s="72"/>
      <c r="MKS11" s="72"/>
      <c r="MKT11" s="72"/>
      <c r="MKU11" s="72"/>
      <c r="MKV11" s="72"/>
      <c r="MKW11" s="72"/>
      <c r="MKX11" s="72"/>
      <c r="MKY11" s="72"/>
      <c r="MKZ11" s="72"/>
      <c r="MLA11" s="72"/>
      <c r="MLB11" s="72"/>
      <c r="MLC11" s="72"/>
      <c r="MLD11" s="72"/>
      <c r="MLE11" s="72"/>
      <c r="MLF11" s="72"/>
      <c r="MLG11" s="72"/>
      <c r="MLH11" s="72"/>
      <c r="MLI11" s="72"/>
      <c r="MLJ11" s="72"/>
      <c r="MLK11" s="72"/>
      <c r="MLL11" s="72"/>
      <c r="MLM11" s="72"/>
      <c r="MLN11" s="72"/>
      <c r="MLO11" s="72"/>
      <c r="MLP11" s="72"/>
      <c r="MLQ11" s="72"/>
      <c r="MLR11" s="72"/>
      <c r="MLS11" s="72"/>
      <c r="MLT11" s="72"/>
      <c r="MLU11" s="72"/>
      <c r="MLV11" s="72"/>
      <c r="MLW11" s="72"/>
      <c r="MLX11" s="72"/>
      <c r="MLY11" s="72"/>
      <c r="MLZ11" s="72"/>
      <c r="MMA11" s="72"/>
      <c r="MMB11" s="72"/>
      <c r="MMC11" s="72"/>
      <c r="MMD11" s="72"/>
      <c r="MME11" s="72"/>
      <c r="MMF11" s="72"/>
      <c r="MMG11" s="72"/>
      <c r="MMH11" s="72"/>
      <c r="MMI11" s="72"/>
      <c r="MMJ11" s="72"/>
      <c r="MMK11" s="72"/>
      <c r="MML11" s="72"/>
      <c r="MMM11" s="72"/>
      <c r="MMN11" s="72"/>
      <c r="MMO11" s="72"/>
      <c r="MMP11" s="72"/>
      <c r="MMQ11" s="72"/>
      <c r="MMR11" s="72"/>
      <c r="MMS11" s="72"/>
      <c r="MMT11" s="72"/>
      <c r="MMU11" s="72"/>
      <c r="MMV11" s="72"/>
      <c r="MMW11" s="72"/>
      <c r="MMX11" s="72"/>
      <c r="MMY11" s="72"/>
      <c r="MMZ11" s="72"/>
      <c r="MNA11" s="72"/>
      <c r="MNB11" s="72"/>
      <c r="MNC11" s="72"/>
      <c r="MND11" s="72"/>
      <c r="MNE11" s="72"/>
      <c r="MNF11" s="72"/>
      <c r="MNG11" s="72"/>
      <c r="MNH11" s="72"/>
      <c r="MNI11" s="72"/>
      <c r="MNJ11" s="72"/>
      <c r="MNK11" s="72"/>
      <c r="MNL11" s="72"/>
      <c r="MNM11" s="72"/>
      <c r="MNN11" s="72"/>
      <c r="MNO11" s="72"/>
      <c r="MNP11" s="72"/>
      <c r="MNQ11" s="72"/>
      <c r="MNR11" s="72"/>
      <c r="MNS11" s="72"/>
      <c r="MNT11" s="72"/>
      <c r="MNU11" s="72"/>
      <c r="MNV11" s="72"/>
      <c r="MNW11" s="72"/>
      <c r="MNX11" s="72"/>
      <c r="MNY11" s="72"/>
      <c r="MNZ11" s="72"/>
      <c r="MOA11" s="72"/>
      <c r="MOB11" s="72"/>
      <c r="MOC11" s="72"/>
      <c r="MOD11" s="72"/>
      <c r="MOE11" s="72"/>
      <c r="MOF11" s="72"/>
      <c r="MOG11" s="72"/>
      <c r="MOH11" s="72"/>
      <c r="MOI11" s="72"/>
      <c r="MOJ11" s="72"/>
      <c r="MOK11" s="72"/>
      <c r="MOL11" s="72"/>
      <c r="MOM11" s="72"/>
      <c r="MON11" s="72"/>
      <c r="MOO11" s="72"/>
      <c r="MOP11" s="72"/>
      <c r="MOQ11" s="72"/>
      <c r="MOR11" s="72"/>
      <c r="MOS11" s="72"/>
      <c r="MOT11" s="72"/>
      <c r="MOU11" s="72"/>
      <c r="MOV11" s="72"/>
      <c r="MOW11" s="72"/>
      <c r="MOX11" s="72"/>
      <c r="MOY11" s="72"/>
      <c r="MOZ11" s="72"/>
      <c r="MPA11" s="72"/>
      <c r="MPB11" s="72"/>
      <c r="MPC11" s="72"/>
      <c r="MPD11" s="72"/>
      <c r="MPE11" s="72"/>
      <c r="MPF11" s="72"/>
      <c r="MPG11" s="72"/>
      <c r="MPH11" s="72"/>
      <c r="MPI11" s="72"/>
      <c r="MPJ11" s="72"/>
      <c r="MPK11" s="72"/>
      <c r="MPL11" s="72"/>
      <c r="MPM11" s="72"/>
      <c r="MPN11" s="72"/>
      <c r="MPO11" s="72"/>
      <c r="MPP11" s="72"/>
      <c r="MPQ11" s="72"/>
      <c r="MPR11" s="72"/>
      <c r="MPS11" s="72"/>
      <c r="MPT11" s="72"/>
      <c r="MPU11" s="72"/>
      <c r="MPV11" s="72"/>
      <c r="MPW11" s="72"/>
      <c r="MPX11" s="72"/>
      <c r="MPY11" s="72"/>
      <c r="MPZ11" s="72"/>
      <c r="MQA11" s="72"/>
      <c r="MQB11" s="72"/>
      <c r="MQC11" s="72"/>
      <c r="MQD11" s="72"/>
      <c r="MQE11" s="72"/>
      <c r="MQF11" s="72"/>
      <c r="MQG11" s="72"/>
      <c r="MQH11" s="72"/>
      <c r="MQI11" s="72"/>
      <c r="MQJ11" s="72"/>
      <c r="MQK11" s="72"/>
      <c r="MQL11" s="72"/>
      <c r="MQM11" s="72"/>
      <c r="MQN11" s="72"/>
      <c r="MQO11" s="72"/>
      <c r="MQP11" s="72"/>
      <c r="MQQ11" s="72"/>
      <c r="MQR11" s="72"/>
      <c r="MQS11" s="72"/>
      <c r="MQT11" s="72"/>
      <c r="MQU11" s="72"/>
      <c r="MQV11" s="72"/>
      <c r="MQW11" s="72"/>
      <c r="MQX11" s="72"/>
      <c r="MQY11" s="72"/>
      <c r="MQZ11" s="72"/>
      <c r="MRA11" s="72"/>
      <c r="MRB11" s="72"/>
      <c r="MRC11" s="72"/>
      <c r="MRD11" s="72"/>
      <c r="MRE11" s="72"/>
      <c r="MRF11" s="72"/>
      <c r="MRG11" s="72"/>
      <c r="MRH11" s="72"/>
      <c r="MRI11" s="72"/>
      <c r="MRJ11" s="72"/>
      <c r="MRK11" s="72"/>
      <c r="MRL11" s="72"/>
      <c r="MRM11" s="72"/>
      <c r="MRN11" s="72"/>
      <c r="MRO11" s="72"/>
      <c r="MRP11" s="72"/>
      <c r="MRQ11" s="72"/>
      <c r="MRR11" s="72"/>
      <c r="MRS11" s="72"/>
      <c r="MRT11" s="72"/>
      <c r="MRU11" s="72"/>
      <c r="MRV11" s="72"/>
      <c r="MRW11" s="72"/>
      <c r="MRX11" s="72"/>
      <c r="MRY11" s="72"/>
      <c r="MRZ11" s="72"/>
      <c r="MSA11" s="72"/>
      <c r="MSB11" s="72"/>
      <c r="MSC11" s="72"/>
      <c r="MSD11" s="72"/>
      <c r="MSE11" s="72"/>
      <c r="MSF11" s="72"/>
      <c r="MSG11" s="72"/>
      <c r="MSH11" s="72"/>
      <c r="MSI11" s="72"/>
      <c r="MSJ11" s="72"/>
      <c r="MSK11" s="72"/>
      <c r="MSL11" s="72"/>
      <c r="MSM11" s="72"/>
      <c r="MSN11" s="72"/>
      <c r="MSO11" s="72"/>
      <c r="MSP11" s="72"/>
      <c r="MSQ11" s="72"/>
      <c r="MSR11" s="72"/>
      <c r="MSS11" s="72"/>
      <c r="MST11" s="72"/>
      <c r="MSU11" s="72"/>
      <c r="MSV11" s="72"/>
      <c r="MSW11" s="72"/>
      <c r="MSX11" s="72"/>
      <c r="MSY11" s="72"/>
      <c r="MSZ11" s="72"/>
      <c r="MTA11" s="72"/>
      <c r="MTB11" s="72"/>
      <c r="MTC11" s="72"/>
      <c r="MTD11" s="72"/>
      <c r="MTE11" s="72"/>
      <c r="MTF11" s="72"/>
      <c r="MTG11" s="72"/>
      <c r="MTH11" s="72"/>
      <c r="MTI11" s="72"/>
      <c r="MTJ11" s="72"/>
      <c r="MTK11" s="72"/>
      <c r="MTL11" s="72"/>
      <c r="MTM11" s="72"/>
      <c r="MTN11" s="72"/>
      <c r="MTO11" s="72"/>
      <c r="MTP11" s="72"/>
      <c r="MTQ11" s="72"/>
      <c r="MTR11" s="72"/>
      <c r="MTS11" s="72"/>
      <c r="MTT11" s="72"/>
      <c r="MTU11" s="72"/>
      <c r="MTV11" s="72"/>
      <c r="MTW11" s="72"/>
      <c r="MTX11" s="72"/>
      <c r="MTY11" s="72"/>
      <c r="MTZ11" s="72"/>
      <c r="MUA11" s="72"/>
      <c r="MUB11" s="72"/>
      <c r="MUC11" s="72"/>
      <c r="MUD11" s="72"/>
      <c r="MUE11" s="72"/>
      <c r="MUF11" s="72"/>
      <c r="MUG11" s="72"/>
      <c r="MUH11" s="72"/>
      <c r="MUI11" s="72"/>
      <c r="MUJ11" s="72"/>
      <c r="MUK11" s="72"/>
      <c r="MUL11" s="72"/>
      <c r="MUM11" s="72"/>
      <c r="MUN11" s="72"/>
      <c r="MUO11" s="72"/>
      <c r="MUP11" s="72"/>
      <c r="MUQ11" s="72"/>
      <c r="MUR11" s="72"/>
      <c r="MUS11" s="72"/>
      <c r="MUT11" s="72"/>
      <c r="MUU11" s="72"/>
      <c r="MUV11" s="72"/>
      <c r="MUW11" s="72"/>
      <c r="MUX11" s="72"/>
      <c r="MUY11" s="72"/>
      <c r="MUZ11" s="72"/>
      <c r="MVA11" s="72"/>
      <c r="MVB11" s="72"/>
      <c r="MVC11" s="72"/>
      <c r="MVD11" s="72"/>
      <c r="MVE11" s="72"/>
      <c r="MVF11" s="72"/>
      <c r="MVG11" s="72"/>
      <c r="MVH11" s="72"/>
      <c r="MVI11" s="72"/>
      <c r="MVJ11" s="72"/>
      <c r="MVK11" s="72"/>
      <c r="MVL11" s="72"/>
      <c r="MVM11" s="72"/>
      <c r="MVN11" s="72"/>
      <c r="MVO11" s="72"/>
      <c r="MVP11" s="72"/>
      <c r="MVQ11" s="72"/>
      <c r="MVR11" s="72"/>
      <c r="MVS11" s="72"/>
      <c r="MVT11" s="72"/>
      <c r="MVU11" s="72"/>
      <c r="MVV11" s="72"/>
      <c r="MVW11" s="72"/>
      <c r="MVX11" s="72"/>
      <c r="MVY11" s="72"/>
      <c r="MVZ11" s="72"/>
      <c r="MWA11" s="72"/>
      <c r="MWB11" s="72"/>
      <c r="MWC11" s="72"/>
      <c r="MWD11" s="72"/>
      <c r="MWE11" s="72"/>
      <c r="MWF11" s="72"/>
      <c r="MWG11" s="72"/>
      <c r="MWH11" s="72"/>
      <c r="MWI11" s="72"/>
      <c r="MWJ11" s="72"/>
      <c r="MWK11" s="72"/>
      <c r="MWL11" s="72"/>
      <c r="MWM11" s="72"/>
      <c r="MWN11" s="72"/>
      <c r="MWO11" s="72"/>
      <c r="MWP11" s="72"/>
      <c r="MWQ11" s="72"/>
      <c r="MWR11" s="72"/>
      <c r="MWS11" s="72"/>
      <c r="MWT11" s="72"/>
      <c r="MWU11" s="72"/>
      <c r="MWV11" s="72"/>
      <c r="MWW11" s="72"/>
      <c r="MWX11" s="72"/>
      <c r="MWY11" s="72"/>
      <c r="MWZ11" s="72"/>
      <c r="MXA11" s="72"/>
      <c r="MXB11" s="72"/>
      <c r="MXC11" s="72"/>
      <c r="MXD11" s="72"/>
      <c r="MXE11" s="72"/>
      <c r="MXF11" s="72"/>
      <c r="MXG11" s="72"/>
      <c r="MXH11" s="72"/>
      <c r="MXI11" s="72"/>
      <c r="MXJ11" s="72"/>
      <c r="MXK11" s="72"/>
      <c r="MXL11" s="72"/>
      <c r="MXM11" s="72"/>
      <c r="MXN11" s="72"/>
      <c r="MXO11" s="72"/>
      <c r="MXP11" s="72"/>
      <c r="MXQ11" s="72"/>
      <c r="MXR11" s="72"/>
      <c r="MXS11" s="72"/>
      <c r="MXT11" s="72"/>
      <c r="MXU11" s="72"/>
      <c r="MXV11" s="72"/>
      <c r="MXW11" s="72"/>
      <c r="MXX11" s="72"/>
      <c r="MXY11" s="72"/>
      <c r="MXZ11" s="72"/>
      <c r="MYA11" s="72"/>
      <c r="MYB11" s="72"/>
      <c r="MYC11" s="72"/>
      <c r="MYD11" s="72"/>
      <c r="MYE11" s="72"/>
      <c r="MYF11" s="72"/>
      <c r="MYG11" s="72"/>
      <c r="MYH11" s="72"/>
      <c r="MYI11" s="72"/>
      <c r="MYJ11" s="72"/>
      <c r="MYK11" s="72"/>
      <c r="MYL11" s="72"/>
      <c r="MYM11" s="72"/>
      <c r="MYN11" s="72"/>
      <c r="MYO11" s="72"/>
      <c r="MYP11" s="72"/>
      <c r="MYQ11" s="72"/>
      <c r="MYR11" s="72"/>
      <c r="MYS11" s="72"/>
      <c r="MYT11" s="72"/>
      <c r="MYU11" s="72"/>
      <c r="MYV11" s="72"/>
      <c r="MYW11" s="72"/>
      <c r="MYX11" s="72"/>
      <c r="MYY11" s="72"/>
      <c r="MYZ11" s="72"/>
      <c r="MZA11" s="72"/>
      <c r="MZB11" s="72"/>
      <c r="MZC11" s="72"/>
      <c r="MZD11" s="72"/>
      <c r="MZE11" s="72"/>
      <c r="MZF11" s="72"/>
      <c r="MZG11" s="72"/>
      <c r="MZH11" s="72"/>
      <c r="MZI11" s="72"/>
      <c r="MZJ11" s="72"/>
      <c r="MZK11" s="72"/>
      <c r="MZL11" s="72"/>
      <c r="MZM11" s="72"/>
      <c r="MZN11" s="72"/>
      <c r="MZO11" s="72"/>
      <c r="MZP11" s="72"/>
      <c r="MZQ11" s="72"/>
      <c r="MZR11" s="72"/>
      <c r="MZS11" s="72"/>
      <c r="MZT11" s="72"/>
      <c r="MZU11" s="72"/>
      <c r="MZV11" s="72"/>
      <c r="MZW11" s="72"/>
      <c r="MZX11" s="72"/>
      <c r="MZY11" s="72"/>
      <c r="MZZ11" s="72"/>
      <c r="NAA11" s="72"/>
      <c r="NAB11" s="72"/>
      <c r="NAC11" s="72"/>
      <c r="NAD11" s="72"/>
      <c r="NAE11" s="72"/>
      <c r="NAF11" s="72"/>
      <c r="NAG11" s="72"/>
      <c r="NAH11" s="72"/>
      <c r="NAI11" s="72"/>
      <c r="NAJ11" s="72"/>
      <c r="NAK11" s="72"/>
      <c r="NAL11" s="72"/>
      <c r="NAM11" s="72"/>
      <c r="NAN11" s="72"/>
      <c r="NAO11" s="72"/>
      <c r="NAP11" s="72"/>
      <c r="NAQ11" s="72"/>
      <c r="NAR11" s="72"/>
      <c r="NAS11" s="72"/>
      <c r="NAT11" s="72"/>
      <c r="NAU11" s="72"/>
      <c r="NAV11" s="72"/>
      <c r="NAW11" s="72"/>
      <c r="NAX11" s="72"/>
      <c r="NAY11" s="72"/>
      <c r="NAZ11" s="72"/>
      <c r="NBA11" s="72"/>
      <c r="NBB11" s="72"/>
      <c r="NBC11" s="72"/>
      <c r="NBD11" s="72"/>
      <c r="NBE11" s="72"/>
      <c r="NBF11" s="72"/>
      <c r="NBG11" s="72"/>
      <c r="NBH11" s="72"/>
      <c r="NBI11" s="72"/>
      <c r="NBJ11" s="72"/>
      <c r="NBK11" s="72"/>
      <c r="NBL11" s="72"/>
      <c r="NBM11" s="72"/>
      <c r="NBN11" s="72"/>
      <c r="NBO11" s="72"/>
      <c r="NBP11" s="72"/>
      <c r="NBQ11" s="72"/>
      <c r="NBR11" s="72"/>
      <c r="NBS11" s="72"/>
      <c r="NBT11" s="72"/>
      <c r="NBU11" s="72"/>
      <c r="NBV11" s="72"/>
      <c r="NBW11" s="72"/>
      <c r="NBX11" s="72"/>
      <c r="NBY11" s="72"/>
      <c r="NBZ11" s="72"/>
      <c r="NCA11" s="72"/>
      <c r="NCB11" s="72"/>
      <c r="NCC11" s="72"/>
      <c r="NCD11" s="72"/>
      <c r="NCE11" s="72"/>
      <c r="NCF11" s="72"/>
      <c r="NCG11" s="72"/>
      <c r="NCH11" s="72"/>
      <c r="NCI11" s="72"/>
      <c r="NCJ11" s="72"/>
      <c r="NCK11" s="72"/>
      <c r="NCL11" s="72"/>
      <c r="NCM11" s="72"/>
      <c r="NCN11" s="72"/>
      <c r="NCO11" s="72"/>
      <c r="NCP11" s="72"/>
      <c r="NCQ11" s="72"/>
      <c r="NCR11" s="72"/>
      <c r="NCS11" s="72"/>
      <c r="NCT11" s="72"/>
      <c r="NCU11" s="72"/>
      <c r="NCV11" s="72"/>
      <c r="NCW11" s="72"/>
      <c r="NCX11" s="72"/>
      <c r="NCY11" s="72"/>
      <c r="NCZ11" s="72"/>
      <c r="NDA11" s="72"/>
      <c r="NDB11" s="72"/>
      <c r="NDC11" s="72"/>
      <c r="NDD11" s="72"/>
      <c r="NDE11" s="72"/>
      <c r="NDF11" s="72"/>
      <c r="NDG11" s="72"/>
      <c r="NDH11" s="72"/>
      <c r="NDI11" s="72"/>
      <c r="NDJ11" s="72"/>
      <c r="NDK11" s="72"/>
      <c r="NDL11" s="72"/>
      <c r="NDM11" s="72"/>
      <c r="NDN11" s="72"/>
      <c r="NDO11" s="72"/>
      <c r="NDP11" s="72"/>
      <c r="NDQ11" s="72"/>
      <c r="NDR11" s="72"/>
      <c r="NDS11" s="72"/>
      <c r="NDT11" s="72"/>
      <c r="NDU11" s="72"/>
      <c r="NDV11" s="72"/>
      <c r="NDW11" s="72"/>
      <c r="NDX11" s="72"/>
      <c r="NDY11" s="72"/>
      <c r="NDZ11" s="72"/>
      <c r="NEA11" s="72"/>
      <c r="NEB11" s="72"/>
      <c r="NEC11" s="72"/>
      <c r="NED11" s="72"/>
      <c r="NEE11" s="72"/>
      <c r="NEF11" s="72"/>
      <c r="NEG11" s="72"/>
      <c r="NEH11" s="72"/>
      <c r="NEI11" s="72"/>
      <c r="NEJ11" s="72"/>
      <c r="NEK11" s="72"/>
      <c r="NEL11" s="72"/>
      <c r="NEM11" s="72"/>
      <c r="NEN11" s="72"/>
      <c r="NEO11" s="72"/>
      <c r="NEP11" s="72"/>
      <c r="NEQ11" s="72"/>
      <c r="NER11" s="72"/>
      <c r="NES11" s="72"/>
      <c r="NET11" s="72"/>
      <c r="NEU11" s="72"/>
      <c r="NEV11" s="72"/>
      <c r="NEW11" s="72"/>
      <c r="NEX11" s="72"/>
      <c r="NEY11" s="72"/>
      <c r="NEZ11" s="72"/>
      <c r="NFA11" s="72"/>
      <c r="NFB11" s="72"/>
      <c r="NFC11" s="72"/>
      <c r="NFD11" s="72"/>
      <c r="NFE11" s="72"/>
      <c r="NFF11" s="72"/>
      <c r="NFG11" s="72"/>
      <c r="NFH11" s="72"/>
      <c r="NFI11" s="72"/>
      <c r="NFJ11" s="72"/>
      <c r="NFK11" s="72"/>
      <c r="NFL11" s="72"/>
      <c r="NFM11" s="72"/>
      <c r="NFN11" s="72"/>
      <c r="NFO11" s="72"/>
      <c r="NFP11" s="72"/>
      <c r="NFQ11" s="72"/>
      <c r="NFR11" s="72"/>
      <c r="NFS11" s="72"/>
      <c r="NFT11" s="72"/>
      <c r="NFU11" s="72"/>
      <c r="NFV11" s="72"/>
      <c r="NFW11" s="72"/>
      <c r="NFX11" s="72"/>
      <c r="NFY11" s="72"/>
      <c r="NFZ11" s="72"/>
      <c r="NGA11" s="72"/>
      <c r="NGB11" s="72"/>
      <c r="NGC11" s="72"/>
      <c r="NGD11" s="72"/>
      <c r="NGE11" s="72"/>
      <c r="NGF11" s="72"/>
      <c r="NGG11" s="72"/>
      <c r="NGH11" s="72"/>
      <c r="NGI11" s="72"/>
      <c r="NGJ11" s="72"/>
      <c r="NGK11" s="72"/>
      <c r="NGL11" s="72"/>
      <c r="NGM11" s="72"/>
      <c r="NGN11" s="72"/>
      <c r="NGO11" s="72"/>
      <c r="NGP11" s="72"/>
      <c r="NGQ11" s="72"/>
      <c r="NGR11" s="72"/>
      <c r="NGS11" s="72"/>
      <c r="NGT11" s="72"/>
      <c r="NGU11" s="72"/>
      <c r="NGV11" s="72"/>
      <c r="NGW11" s="72"/>
      <c r="NGX11" s="72"/>
      <c r="NGY11" s="72"/>
      <c r="NGZ11" s="72"/>
      <c r="NHA11" s="72"/>
      <c r="NHB11" s="72"/>
      <c r="NHC11" s="72"/>
      <c r="NHD11" s="72"/>
      <c r="NHE11" s="72"/>
      <c r="NHF11" s="72"/>
      <c r="NHG11" s="72"/>
      <c r="NHH11" s="72"/>
      <c r="NHI11" s="72"/>
      <c r="NHJ11" s="72"/>
      <c r="NHK11" s="72"/>
      <c r="NHL11" s="72"/>
      <c r="NHM11" s="72"/>
      <c r="NHN11" s="72"/>
      <c r="NHO11" s="72"/>
      <c r="NHP11" s="72"/>
      <c r="NHQ11" s="72"/>
      <c r="NHR11" s="72"/>
      <c r="NHS11" s="72"/>
      <c r="NHT11" s="72"/>
      <c r="NHU11" s="72"/>
      <c r="NHV11" s="72"/>
      <c r="NHW11" s="72"/>
      <c r="NHX11" s="72"/>
      <c r="NHY11" s="72"/>
      <c r="NHZ11" s="72"/>
      <c r="NIA11" s="72"/>
      <c r="NIB11" s="72"/>
      <c r="NIC11" s="72"/>
      <c r="NID11" s="72"/>
      <c r="NIE11" s="72"/>
      <c r="NIF11" s="72"/>
      <c r="NIG11" s="72"/>
      <c r="NIH11" s="72"/>
      <c r="NII11" s="72"/>
      <c r="NIJ11" s="72"/>
      <c r="NIK11" s="72"/>
      <c r="NIL11" s="72"/>
      <c r="NIM11" s="72"/>
      <c r="NIN11" s="72"/>
      <c r="NIO11" s="72"/>
      <c r="NIP11" s="72"/>
      <c r="NIQ11" s="72"/>
      <c r="NIR11" s="72"/>
      <c r="NIS11" s="72"/>
      <c r="NIT11" s="72"/>
      <c r="NIU11" s="72"/>
      <c r="NIV11" s="72"/>
      <c r="NIW11" s="72"/>
      <c r="NIX11" s="72"/>
      <c r="NIY11" s="72"/>
      <c r="NIZ11" s="72"/>
      <c r="NJA11" s="72"/>
      <c r="NJB11" s="72"/>
      <c r="NJC11" s="72"/>
      <c r="NJD11" s="72"/>
      <c r="NJE11" s="72"/>
      <c r="NJF11" s="72"/>
      <c r="NJG11" s="72"/>
      <c r="NJH11" s="72"/>
      <c r="NJI11" s="72"/>
      <c r="NJJ11" s="72"/>
      <c r="NJK11" s="72"/>
      <c r="NJL11" s="72"/>
      <c r="NJM11" s="72"/>
      <c r="NJN11" s="72"/>
      <c r="NJO11" s="72"/>
      <c r="NJP11" s="72"/>
      <c r="NJQ11" s="72"/>
      <c r="NJR11" s="72"/>
      <c r="NJS11" s="72"/>
      <c r="NJT11" s="72"/>
      <c r="NJU11" s="72"/>
      <c r="NJV11" s="72"/>
      <c r="NJW11" s="72"/>
      <c r="NJX11" s="72"/>
      <c r="NJY11" s="72"/>
      <c r="NJZ11" s="72"/>
      <c r="NKA11" s="72"/>
      <c r="NKB11" s="72"/>
      <c r="NKC11" s="72"/>
      <c r="NKD11" s="72"/>
      <c r="NKE11" s="72"/>
      <c r="NKF11" s="72"/>
      <c r="NKG11" s="72"/>
      <c r="NKH11" s="72"/>
      <c r="NKI11" s="72"/>
      <c r="NKJ11" s="72"/>
      <c r="NKK11" s="72"/>
      <c r="NKL11" s="72"/>
      <c r="NKM11" s="72"/>
      <c r="NKN11" s="72"/>
      <c r="NKO11" s="72"/>
      <c r="NKP11" s="72"/>
      <c r="NKQ11" s="72"/>
      <c r="NKR11" s="72"/>
      <c r="NKS11" s="72"/>
      <c r="NKT11" s="72"/>
      <c r="NKU11" s="72"/>
      <c r="NKV11" s="72"/>
      <c r="NKW11" s="72"/>
      <c r="NKX11" s="72"/>
      <c r="NKY11" s="72"/>
      <c r="NKZ11" s="72"/>
      <c r="NLA11" s="72"/>
      <c r="NLB11" s="72"/>
      <c r="NLC11" s="72"/>
      <c r="NLD11" s="72"/>
      <c r="NLE11" s="72"/>
      <c r="NLF11" s="72"/>
      <c r="NLG11" s="72"/>
      <c r="NLH11" s="72"/>
      <c r="NLI11" s="72"/>
      <c r="NLJ11" s="72"/>
      <c r="NLK11" s="72"/>
      <c r="NLL11" s="72"/>
      <c r="NLM11" s="72"/>
      <c r="NLN11" s="72"/>
      <c r="NLO11" s="72"/>
      <c r="NLP11" s="72"/>
      <c r="NLQ11" s="72"/>
      <c r="NLR11" s="72"/>
      <c r="NLS11" s="72"/>
      <c r="NLT11" s="72"/>
      <c r="NLU11" s="72"/>
      <c r="NLV11" s="72"/>
      <c r="NLW11" s="72"/>
      <c r="NLX11" s="72"/>
      <c r="NLY11" s="72"/>
      <c r="NLZ11" s="72"/>
      <c r="NMA11" s="72"/>
      <c r="NMB11" s="72"/>
      <c r="NMC11" s="72"/>
      <c r="NMD11" s="72"/>
      <c r="NME11" s="72"/>
      <c r="NMF11" s="72"/>
      <c r="NMG11" s="72"/>
      <c r="NMH11" s="72"/>
      <c r="NMI11" s="72"/>
      <c r="NMJ11" s="72"/>
      <c r="NMK11" s="72"/>
      <c r="NML11" s="72"/>
      <c r="NMM11" s="72"/>
      <c r="NMN11" s="72"/>
      <c r="NMO11" s="72"/>
      <c r="NMP11" s="72"/>
      <c r="NMQ11" s="72"/>
      <c r="NMR11" s="72"/>
      <c r="NMS11" s="72"/>
      <c r="NMT11" s="72"/>
      <c r="NMU11" s="72"/>
      <c r="NMV11" s="72"/>
      <c r="NMW11" s="72"/>
      <c r="NMX11" s="72"/>
      <c r="NMY11" s="72"/>
      <c r="NMZ11" s="72"/>
      <c r="NNA11" s="72"/>
      <c r="NNB11" s="72"/>
      <c r="NNC11" s="72"/>
      <c r="NND11" s="72"/>
      <c r="NNE11" s="72"/>
      <c r="NNF11" s="72"/>
      <c r="NNG11" s="72"/>
      <c r="NNH11" s="72"/>
      <c r="NNI11" s="72"/>
      <c r="NNJ11" s="72"/>
      <c r="NNK11" s="72"/>
      <c r="NNL11" s="72"/>
      <c r="NNM11" s="72"/>
      <c r="NNN11" s="72"/>
      <c r="NNO11" s="72"/>
      <c r="NNP11" s="72"/>
      <c r="NNQ11" s="72"/>
      <c r="NNR11" s="72"/>
      <c r="NNS11" s="72"/>
      <c r="NNT11" s="72"/>
      <c r="NNU11" s="72"/>
      <c r="NNV11" s="72"/>
      <c r="NNW11" s="72"/>
      <c r="NNX11" s="72"/>
      <c r="NNY11" s="72"/>
      <c r="NNZ11" s="72"/>
      <c r="NOA11" s="72"/>
      <c r="NOB11" s="72"/>
      <c r="NOC11" s="72"/>
      <c r="NOD11" s="72"/>
      <c r="NOE11" s="72"/>
      <c r="NOF11" s="72"/>
      <c r="NOG11" s="72"/>
      <c r="NOH11" s="72"/>
      <c r="NOI11" s="72"/>
      <c r="NOJ11" s="72"/>
      <c r="NOK11" s="72"/>
      <c r="NOL11" s="72"/>
      <c r="NOM11" s="72"/>
      <c r="NON11" s="72"/>
      <c r="NOO11" s="72"/>
      <c r="NOP11" s="72"/>
      <c r="NOQ11" s="72"/>
      <c r="NOR11" s="72"/>
      <c r="NOS11" s="72"/>
      <c r="NOT11" s="72"/>
      <c r="NOU11" s="72"/>
      <c r="NOV11" s="72"/>
      <c r="NOW11" s="72"/>
      <c r="NOX11" s="72"/>
      <c r="NOY11" s="72"/>
      <c r="NOZ11" s="72"/>
      <c r="NPA11" s="72"/>
      <c r="NPB11" s="72"/>
      <c r="NPC11" s="72"/>
      <c r="NPD11" s="72"/>
      <c r="NPE11" s="72"/>
      <c r="NPF11" s="72"/>
      <c r="NPG11" s="72"/>
      <c r="NPH11" s="72"/>
      <c r="NPI11" s="72"/>
      <c r="NPJ11" s="72"/>
      <c r="NPK11" s="72"/>
      <c r="NPL11" s="72"/>
      <c r="NPM11" s="72"/>
      <c r="NPN11" s="72"/>
      <c r="NPO11" s="72"/>
      <c r="NPP11" s="72"/>
      <c r="NPQ11" s="72"/>
      <c r="NPR11" s="72"/>
      <c r="NPS11" s="72"/>
      <c r="NPT11" s="72"/>
      <c r="NPU11" s="72"/>
      <c r="NPV11" s="72"/>
      <c r="NPW11" s="72"/>
      <c r="NPX11" s="72"/>
      <c r="NPY11" s="72"/>
      <c r="NPZ11" s="72"/>
      <c r="NQA11" s="72"/>
      <c r="NQB11" s="72"/>
      <c r="NQC11" s="72"/>
      <c r="NQD11" s="72"/>
      <c r="NQE11" s="72"/>
      <c r="NQF11" s="72"/>
      <c r="NQG11" s="72"/>
      <c r="NQH11" s="72"/>
      <c r="NQI11" s="72"/>
      <c r="NQJ11" s="72"/>
      <c r="NQK11" s="72"/>
      <c r="NQL11" s="72"/>
      <c r="NQM11" s="72"/>
      <c r="NQN11" s="72"/>
      <c r="NQO11" s="72"/>
      <c r="NQP11" s="72"/>
      <c r="NQQ11" s="72"/>
      <c r="NQR11" s="72"/>
      <c r="NQS11" s="72"/>
      <c r="NQT11" s="72"/>
      <c r="NQU11" s="72"/>
      <c r="NQV11" s="72"/>
      <c r="NQW11" s="72"/>
      <c r="NQX11" s="72"/>
      <c r="NQY11" s="72"/>
      <c r="NQZ11" s="72"/>
      <c r="NRA11" s="72"/>
      <c r="NRB11" s="72"/>
      <c r="NRC11" s="72"/>
      <c r="NRD11" s="72"/>
      <c r="NRE11" s="72"/>
      <c r="NRF11" s="72"/>
      <c r="NRG11" s="72"/>
      <c r="NRH11" s="72"/>
      <c r="NRI11" s="72"/>
      <c r="NRJ11" s="72"/>
      <c r="NRK11" s="72"/>
      <c r="NRL11" s="72"/>
      <c r="NRM11" s="72"/>
      <c r="NRN11" s="72"/>
      <c r="NRO11" s="72"/>
      <c r="NRP11" s="72"/>
      <c r="NRQ11" s="72"/>
      <c r="NRR11" s="72"/>
      <c r="NRS11" s="72"/>
      <c r="NRT11" s="72"/>
      <c r="NRU11" s="72"/>
      <c r="NRV11" s="72"/>
      <c r="NRW11" s="72"/>
      <c r="NRX11" s="72"/>
      <c r="NRY11" s="72"/>
      <c r="NRZ11" s="72"/>
      <c r="NSA11" s="72"/>
      <c r="NSB11" s="72"/>
      <c r="NSC11" s="72"/>
      <c r="NSD11" s="72"/>
      <c r="NSE11" s="72"/>
      <c r="NSF11" s="72"/>
      <c r="NSG11" s="72"/>
      <c r="NSH11" s="72"/>
      <c r="NSI11" s="72"/>
      <c r="NSJ11" s="72"/>
      <c r="NSK11" s="72"/>
      <c r="NSL11" s="72"/>
      <c r="NSM11" s="72"/>
      <c r="NSN11" s="72"/>
      <c r="NSO11" s="72"/>
      <c r="NSP11" s="72"/>
      <c r="NSQ11" s="72"/>
      <c r="NSR11" s="72"/>
      <c r="NSS11" s="72"/>
      <c r="NST11" s="72"/>
      <c r="NSU11" s="72"/>
      <c r="NSV11" s="72"/>
      <c r="NSW11" s="72"/>
      <c r="NSX11" s="72"/>
      <c r="NSY11" s="72"/>
      <c r="NSZ11" s="72"/>
      <c r="NTA11" s="72"/>
      <c r="NTB11" s="72"/>
      <c r="NTC11" s="72"/>
      <c r="NTD11" s="72"/>
      <c r="NTE11" s="72"/>
      <c r="NTF11" s="72"/>
      <c r="NTG11" s="72"/>
      <c r="NTH11" s="72"/>
      <c r="NTI11" s="72"/>
      <c r="NTJ11" s="72"/>
      <c r="NTK11" s="72"/>
      <c r="NTL11" s="72"/>
      <c r="NTM11" s="72"/>
      <c r="NTN11" s="72"/>
      <c r="NTO11" s="72"/>
      <c r="NTP11" s="72"/>
      <c r="NTQ11" s="72"/>
      <c r="NTR11" s="72"/>
      <c r="NTS11" s="72"/>
      <c r="NTT11" s="72"/>
      <c r="NTU11" s="72"/>
      <c r="NTV11" s="72"/>
      <c r="NTW11" s="72"/>
      <c r="NTX11" s="72"/>
      <c r="NTY11" s="72"/>
      <c r="NTZ11" s="72"/>
      <c r="NUA11" s="72"/>
      <c r="NUB11" s="72"/>
      <c r="NUC11" s="72"/>
      <c r="NUD11" s="72"/>
      <c r="NUE11" s="72"/>
      <c r="NUF11" s="72"/>
      <c r="NUG11" s="72"/>
      <c r="NUH11" s="72"/>
      <c r="NUI11" s="72"/>
      <c r="NUJ11" s="72"/>
      <c r="NUK11" s="72"/>
      <c r="NUL11" s="72"/>
      <c r="NUM11" s="72"/>
      <c r="NUN11" s="72"/>
      <c r="NUO11" s="72"/>
      <c r="NUP11" s="72"/>
      <c r="NUQ11" s="72"/>
      <c r="NUR11" s="72"/>
      <c r="NUS11" s="72"/>
      <c r="NUT11" s="72"/>
      <c r="NUU11" s="72"/>
      <c r="NUV11" s="72"/>
      <c r="NUW11" s="72"/>
      <c r="NUX11" s="72"/>
      <c r="NUY11" s="72"/>
      <c r="NUZ11" s="72"/>
      <c r="NVA11" s="72"/>
      <c r="NVB11" s="72"/>
      <c r="NVC11" s="72"/>
      <c r="NVD11" s="72"/>
      <c r="NVE11" s="72"/>
      <c r="NVF11" s="72"/>
      <c r="NVG11" s="72"/>
      <c r="NVH11" s="72"/>
      <c r="NVI11" s="72"/>
      <c r="NVJ11" s="72"/>
      <c r="NVK11" s="72"/>
      <c r="NVL11" s="72"/>
      <c r="NVM11" s="72"/>
      <c r="NVN11" s="72"/>
      <c r="NVO11" s="72"/>
      <c r="NVP11" s="72"/>
      <c r="NVQ11" s="72"/>
      <c r="NVR11" s="72"/>
      <c r="NVS11" s="72"/>
      <c r="NVT11" s="72"/>
      <c r="NVU11" s="72"/>
      <c r="NVV11" s="72"/>
      <c r="NVW11" s="72"/>
      <c r="NVX11" s="72"/>
      <c r="NVY11" s="72"/>
      <c r="NVZ11" s="72"/>
      <c r="NWA11" s="72"/>
      <c r="NWB11" s="72"/>
      <c r="NWC11" s="72"/>
      <c r="NWD11" s="72"/>
      <c r="NWE11" s="72"/>
      <c r="NWF11" s="72"/>
      <c r="NWG11" s="72"/>
      <c r="NWH11" s="72"/>
      <c r="NWI11" s="72"/>
      <c r="NWJ11" s="72"/>
      <c r="NWK11" s="72"/>
      <c r="NWL11" s="72"/>
      <c r="NWM11" s="72"/>
      <c r="NWN11" s="72"/>
      <c r="NWO11" s="72"/>
      <c r="NWP11" s="72"/>
      <c r="NWQ11" s="72"/>
      <c r="NWR11" s="72"/>
      <c r="NWS11" s="72"/>
      <c r="NWT11" s="72"/>
      <c r="NWU11" s="72"/>
      <c r="NWV11" s="72"/>
      <c r="NWW11" s="72"/>
      <c r="NWX11" s="72"/>
      <c r="NWY11" s="72"/>
      <c r="NWZ11" s="72"/>
      <c r="NXA11" s="72"/>
      <c r="NXB11" s="72"/>
      <c r="NXC11" s="72"/>
      <c r="NXD11" s="72"/>
      <c r="NXE11" s="72"/>
      <c r="NXF11" s="72"/>
      <c r="NXG11" s="72"/>
      <c r="NXH11" s="72"/>
      <c r="NXI11" s="72"/>
      <c r="NXJ11" s="72"/>
      <c r="NXK11" s="72"/>
      <c r="NXL11" s="72"/>
      <c r="NXM11" s="72"/>
      <c r="NXN11" s="72"/>
      <c r="NXO11" s="72"/>
      <c r="NXP11" s="72"/>
      <c r="NXQ11" s="72"/>
      <c r="NXR11" s="72"/>
      <c r="NXS11" s="72"/>
      <c r="NXT11" s="72"/>
      <c r="NXU11" s="72"/>
      <c r="NXV11" s="72"/>
      <c r="NXW11" s="72"/>
      <c r="NXX11" s="72"/>
      <c r="NXY11" s="72"/>
      <c r="NXZ11" s="72"/>
      <c r="NYA11" s="72"/>
      <c r="NYB11" s="72"/>
      <c r="NYC11" s="72"/>
      <c r="NYD11" s="72"/>
      <c r="NYE11" s="72"/>
      <c r="NYF11" s="72"/>
      <c r="NYG11" s="72"/>
      <c r="NYH11" s="72"/>
      <c r="NYI11" s="72"/>
      <c r="NYJ11" s="72"/>
      <c r="NYK11" s="72"/>
      <c r="NYL11" s="72"/>
      <c r="NYM11" s="72"/>
      <c r="NYN11" s="72"/>
      <c r="NYO11" s="72"/>
      <c r="NYP11" s="72"/>
      <c r="NYQ11" s="72"/>
      <c r="NYR11" s="72"/>
      <c r="NYS11" s="72"/>
      <c r="NYT11" s="72"/>
      <c r="NYU11" s="72"/>
      <c r="NYV11" s="72"/>
      <c r="NYW11" s="72"/>
      <c r="NYX11" s="72"/>
      <c r="NYY11" s="72"/>
      <c r="NYZ11" s="72"/>
      <c r="NZA11" s="72"/>
      <c r="NZB11" s="72"/>
      <c r="NZC11" s="72"/>
      <c r="NZD11" s="72"/>
      <c r="NZE11" s="72"/>
      <c r="NZF11" s="72"/>
      <c r="NZG11" s="72"/>
      <c r="NZH11" s="72"/>
      <c r="NZI11" s="72"/>
      <c r="NZJ11" s="72"/>
      <c r="NZK11" s="72"/>
      <c r="NZL11" s="72"/>
      <c r="NZM11" s="72"/>
      <c r="NZN11" s="72"/>
      <c r="NZO11" s="72"/>
      <c r="NZP11" s="72"/>
      <c r="NZQ11" s="72"/>
      <c r="NZR11" s="72"/>
      <c r="NZS11" s="72"/>
      <c r="NZT11" s="72"/>
      <c r="NZU11" s="72"/>
      <c r="NZV11" s="72"/>
      <c r="NZW11" s="72"/>
      <c r="NZX11" s="72"/>
      <c r="NZY11" s="72"/>
      <c r="NZZ11" s="72"/>
      <c r="OAA11" s="72"/>
      <c r="OAB11" s="72"/>
      <c r="OAC11" s="72"/>
      <c r="OAD11" s="72"/>
      <c r="OAE11" s="72"/>
      <c r="OAF11" s="72"/>
      <c r="OAG11" s="72"/>
      <c r="OAH11" s="72"/>
      <c r="OAI11" s="72"/>
      <c r="OAJ11" s="72"/>
      <c r="OAK11" s="72"/>
      <c r="OAL11" s="72"/>
      <c r="OAM11" s="72"/>
      <c r="OAN11" s="72"/>
      <c r="OAO11" s="72"/>
      <c r="OAP11" s="72"/>
      <c r="OAQ11" s="72"/>
      <c r="OAR11" s="72"/>
      <c r="OAS11" s="72"/>
      <c r="OAT11" s="72"/>
      <c r="OAU11" s="72"/>
      <c r="OAV11" s="72"/>
      <c r="OAW11" s="72"/>
      <c r="OAX11" s="72"/>
      <c r="OAY11" s="72"/>
      <c r="OAZ11" s="72"/>
      <c r="OBA11" s="72"/>
      <c r="OBB11" s="72"/>
      <c r="OBC11" s="72"/>
      <c r="OBD11" s="72"/>
      <c r="OBE11" s="72"/>
      <c r="OBF11" s="72"/>
      <c r="OBG11" s="72"/>
      <c r="OBH11" s="72"/>
      <c r="OBI11" s="72"/>
      <c r="OBJ11" s="72"/>
      <c r="OBK11" s="72"/>
      <c r="OBL11" s="72"/>
      <c r="OBM11" s="72"/>
      <c r="OBN11" s="72"/>
      <c r="OBO11" s="72"/>
      <c r="OBP11" s="72"/>
      <c r="OBQ11" s="72"/>
      <c r="OBR11" s="72"/>
      <c r="OBS11" s="72"/>
      <c r="OBT11" s="72"/>
      <c r="OBU11" s="72"/>
      <c r="OBV11" s="72"/>
      <c r="OBW11" s="72"/>
      <c r="OBX11" s="72"/>
      <c r="OBY11" s="72"/>
      <c r="OBZ11" s="72"/>
      <c r="OCA11" s="72"/>
      <c r="OCB11" s="72"/>
      <c r="OCC11" s="72"/>
      <c r="OCD11" s="72"/>
      <c r="OCE11" s="72"/>
      <c r="OCF11" s="72"/>
      <c r="OCG11" s="72"/>
      <c r="OCH11" s="72"/>
      <c r="OCI11" s="72"/>
      <c r="OCJ11" s="72"/>
      <c r="OCK11" s="72"/>
      <c r="OCL11" s="72"/>
      <c r="OCM11" s="72"/>
      <c r="OCN11" s="72"/>
      <c r="OCO11" s="72"/>
      <c r="OCP11" s="72"/>
      <c r="OCQ11" s="72"/>
      <c r="OCR11" s="72"/>
      <c r="OCS11" s="72"/>
      <c r="OCT11" s="72"/>
      <c r="OCU11" s="72"/>
      <c r="OCV11" s="72"/>
      <c r="OCW11" s="72"/>
      <c r="OCX11" s="72"/>
      <c r="OCY11" s="72"/>
      <c r="OCZ11" s="72"/>
      <c r="ODA11" s="72"/>
      <c r="ODB11" s="72"/>
      <c r="ODC11" s="72"/>
      <c r="ODD11" s="72"/>
      <c r="ODE11" s="72"/>
      <c r="ODF11" s="72"/>
      <c r="ODG11" s="72"/>
      <c r="ODH11" s="72"/>
      <c r="ODI11" s="72"/>
      <c r="ODJ11" s="72"/>
      <c r="ODK11" s="72"/>
      <c r="ODL11" s="72"/>
      <c r="ODM11" s="72"/>
      <c r="ODN11" s="72"/>
      <c r="ODO11" s="72"/>
      <c r="ODP11" s="72"/>
      <c r="ODQ11" s="72"/>
      <c r="ODR11" s="72"/>
      <c r="ODS11" s="72"/>
      <c r="ODT11" s="72"/>
      <c r="ODU11" s="72"/>
      <c r="ODV11" s="72"/>
      <c r="ODW11" s="72"/>
      <c r="ODX11" s="72"/>
      <c r="ODY11" s="72"/>
      <c r="ODZ11" s="72"/>
      <c r="OEA11" s="72"/>
      <c r="OEB11" s="72"/>
      <c r="OEC11" s="72"/>
      <c r="OED11" s="72"/>
      <c r="OEE11" s="72"/>
      <c r="OEF11" s="72"/>
      <c r="OEG11" s="72"/>
      <c r="OEH11" s="72"/>
      <c r="OEI11" s="72"/>
      <c r="OEJ11" s="72"/>
      <c r="OEK11" s="72"/>
      <c r="OEL11" s="72"/>
      <c r="OEM11" s="72"/>
      <c r="OEN11" s="72"/>
      <c r="OEO11" s="72"/>
      <c r="OEP11" s="72"/>
      <c r="OEQ11" s="72"/>
      <c r="OER11" s="72"/>
      <c r="OES11" s="72"/>
      <c r="OET11" s="72"/>
      <c r="OEU11" s="72"/>
      <c r="OEV11" s="72"/>
      <c r="OEW11" s="72"/>
      <c r="OEX11" s="72"/>
      <c r="OEY11" s="72"/>
      <c r="OEZ11" s="72"/>
      <c r="OFA11" s="72"/>
      <c r="OFB11" s="72"/>
      <c r="OFC11" s="72"/>
      <c r="OFD11" s="72"/>
      <c r="OFE11" s="72"/>
      <c r="OFF11" s="72"/>
      <c r="OFG11" s="72"/>
      <c r="OFH11" s="72"/>
      <c r="OFI11" s="72"/>
      <c r="OFJ11" s="72"/>
      <c r="OFK11" s="72"/>
      <c r="OFL11" s="72"/>
      <c r="OFM11" s="72"/>
      <c r="OFN11" s="72"/>
      <c r="OFO11" s="72"/>
      <c r="OFP11" s="72"/>
      <c r="OFQ11" s="72"/>
      <c r="OFR11" s="72"/>
      <c r="OFS11" s="72"/>
      <c r="OFT11" s="72"/>
      <c r="OFU11" s="72"/>
      <c r="OFV11" s="72"/>
      <c r="OFW11" s="72"/>
      <c r="OFX11" s="72"/>
      <c r="OFY11" s="72"/>
      <c r="OFZ11" s="72"/>
      <c r="OGA11" s="72"/>
      <c r="OGB11" s="72"/>
      <c r="OGC11" s="72"/>
      <c r="OGD11" s="72"/>
      <c r="OGE11" s="72"/>
      <c r="OGF11" s="72"/>
      <c r="OGG11" s="72"/>
      <c r="OGH11" s="72"/>
      <c r="OGI11" s="72"/>
      <c r="OGJ11" s="72"/>
      <c r="OGK11" s="72"/>
      <c r="OGL11" s="72"/>
      <c r="OGM11" s="72"/>
      <c r="OGN11" s="72"/>
      <c r="OGO11" s="72"/>
      <c r="OGP11" s="72"/>
      <c r="OGQ11" s="72"/>
      <c r="OGR11" s="72"/>
      <c r="OGS11" s="72"/>
      <c r="OGT11" s="72"/>
      <c r="OGU11" s="72"/>
      <c r="OGV11" s="72"/>
      <c r="OGW11" s="72"/>
      <c r="OGX11" s="72"/>
      <c r="OGY11" s="72"/>
      <c r="OGZ11" s="72"/>
      <c r="OHA11" s="72"/>
      <c r="OHB11" s="72"/>
      <c r="OHC11" s="72"/>
      <c r="OHD11" s="72"/>
      <c r="OHE11" s="72"/>
      <c r="OHF11" s="72"/>
      <c r="OHG11" s="72"/>
      <c r="OHH11" s="72"/>
      <c r="OHI11" s="72"/>
      <c r="OHJ11" s="72"/>
      <c r="OHK11" s="72"/>
      <c r="OHL11" s="72"/>
      <c r="OHM11" s="72"/>
      <c r="OHN11" s="72"/>
      <c r="OHO11" s="72"/>
      <c r="OHP11" s="72"/>
      <c r="OHQ11" s="72"/>
      <c r="OHR11" s="72"/>
      <c r="OHS11" s="72"/>
      <c r="OHT11" s="72"/>
      <c r="OHU11" s="72"/>
      <c r="OHV11" s="72"/>
      <c r="OHW11" s="72"/>
      <c r="OHX11" s="72"/>
      <c r="OHY11" s="72"/>
      <c r="OHZ11" s="72"/>
      <c r="OIA11" s="72"/>
      <c r="OIB11" s="72"/>
      <c r="OIC11" s="72"/>
      <c r="OID11" s="72"/>
      <c r="OIE11" s="72"/>
      <c r="OIF11" s="72"/>
      <c r="OIG11" s="72"/>
      <c r="OIH11" s="72"/>
      <c r="OII11" s="72"/>
      <c r="OIJ11" s="72"/>
      <c r="OIK11" s="72"/>
      <c r="OIL11" s="72"/>
      <c r="OIM11" s="72"/>
      <c r="OIN11" s="72"/>
      <c r="OIO11" s="72"/>
      <c r="OIP11" s="72"/>
      <c r="OIQ11" s="72"/>
      <c r="OIR11" s="72"/>
      <c r="OIS11" s="72"/>
      <c r="OIT11" s="72"/>
      <c r="OIU11" s="72"/>
      <c r="OIV11" s="72"/>
      <c r="OIW11" s="72"/>
      <c r="OIX11" s="72"/>
      <c r="OIY11" s="72"/>
      <c r="OIZ11" s="72"/>
      <c r="OJA11" s="72"/>
      <c r="OJB11" s="72"/>
      <c r="OJC11" s="72"/>
      <c r="OJD11" s="72"/>
      <c r="OJE11" s="72"/>
      <c r="OJF11" s="72"/>
      <c r="OJG11" s="72"/>
      <c r="OJH11" s="72"/>
      <c r="OJI11" s="72"/>
      <c r="OJJ11" s="72"/>
      <c r="OJK11" s="72"/>
      <c r="OJL11" s="72"/>
      <c r="OJM11" s="72"/>
      <c r="OJN11" s="72"/>
      <c r="OJO11" s="72"/>
      <c r="OJP11" s="72"/>
      <c r="OJQ11" s="72"/>
      <c r="OJR11" s="72"/>
      <c r="OJS11" s="72"/>
      <c r="OJT11" s="72"/>
      <c r="OJU11" s="72"/>
      <c r="OJV11" s="72"/>
      <c r="OJW11" s="72"/>
      <c r="OJX11" s="72"/>
      <c r="OJY11" s="72"/>
      <c r="OJZ11" s="72"/>
      <c r="OKA11" s="72"/>
      <c r="OKB11" s="72"/>
      <c r="OKC11" s="72"/>
      <c r="OKD11" s="72"/>
      <c r="OKE11" s="72"/>
      <c r="OKF11" s="72"/>
      <c r="OKG11" s="72"/>
      <c r="OKH11" s="72"/>
      <c r="OKI11" s="72"/>
      <c r="OKJ11" s="72"/>
      <c r="OKK11" s="72"/>
      <c r="OKL11" s="72"/>
      <c r="OKM11" s="72"/>
      <c r="OKN11" s="72"/>
      <c r="OKO11" s="72"/>
      <c r="OKP11" s="72"/>
      <c r="OKQ11" s="72"/>
      <c r="OKR11" s="72"/>
      <c r="OKS11" s="72"/>
      <c r="OKT11" s="72"/>
      <c r="OKU11" s="72"/>
      <c r="OKV11" s="72"/>
      <c r="OKW11" s="72"/>
      <c r="OKX11" s="72"/>
      <c r="OKY11" s="72"/>
      <c r="OKZ11" s="72"/>
      <c r="OLA11" s="72"/>
      <c r="OLB11" s="72"/>
      <c r="OLC11" s="72"/>
      <c r="OLD11" s="72"/>
      <c r="OLE11" s="72"/>
      <c r="OLF11" s="72"/>
      <c r="OLG11" s="72"/>
      <c r="OLH11" s="72"/>
      <c r="OLI11" s="72"/>
      <c r="OLJ11" s="72"/>
      <c r="OLK11" s="72"/>
      <c r="OLL11" s="72"/>
      <c r="OLM11" s="72"/>
      <c r="OLN11" s="72"/>
      <c r="OLO11" s="72"/>
      <c r="OLP11" s="72"/>
      <c r="OLQ11" s="72"/>
      <c r="OLR11" s="72"/>
      <c r="OLS11" s="72"/>
      <c r="OLT11" s="72"/>
      <c r="OLU11" s="72"/>
      <c r="OLV11" s="72"/>
      <c r="OLW11" s="72"/>
      <c r="OLX11" s="72"/>
      <c r="OLY11" s="72"/>
      <c r="OLZ11" s="72"/>
      <c r="OMA11" s="72"/>
      <c r="OMB11" s="72"/>
      <c r="OMC11" s="72"/>
      <c r="OMD11" s="72"/>
      <c r="OME11" s="72"/>
      <c r="OMF11" s="72"/>
      <c r="OMG11" s="72"/>
      <c r="OMH11" s="72"/>
      <c r="OMI11" s="72"/>
      <c r="OMJ11" s="72"/>
      <c r="OMK11" s="72"/>
      <c r="OML11" s="72"/>
      <c r="OMM11" s="72"/>
      <c r="OMN11" s="72"/>
      <c r="OMO11" s="72"/>
      <c r="OMP11" s="72"/>
      <c r="OMQ11" s="72"/>
      <c r="OMR11" s="72"/>
      <c r="OMS11" s="72"/>
      <c r="OMT11" s="72"/>
      <c r="OMU11" s="72"/>
      <c r="OMV11" s="72"/>
      <c r="OMW11" s="72"/>
      <c r="OMX11" s="72"/>
      <c r="OMY11" s="72"/>
      <c r="OMZ11" s="72"/>
      <c r="ONA11" s="72"/>
      <c r="ONB11" s="72"/>
      <c r="ONC11" s="72"/>
      <c r="OND11" s="72"/>
      <c r="ONE11" s="72"/>
      <c r="ONF11" s="72"/>
      <c r="ONG11" s="72"/>
      <c r="ONH11" s="72"/>
      <c r="ONI11" s="72"/>
      <c r="ONJ11" s="72"/>
      <c r="ONK11" s="72"/>
      <c r="ONL11" s="72"/>
      <c r="ONM11" s="72"/>
      <c r="ONN11" s="72"/>
      <c r="ONO11" s="72"/>
      <c r="ONP11" s="72"/>
      <c r="ONQ11" s="72"/>
      <c r="ONR11" s="72"/>
      <c r="ONS11" s="72"/>
      <c r="ONT11" s="72"/>
      <c r="ONU11" s="72"/>
      <c r="ONV11" s="72"/>
      <c r="ONW11" s="72"/>
      <c r="ONX11" s="72"/>
      <c r="ONY11" s="72"/>
      <c r="ONZ11" s="72"/>
      <c r="OOA11" s="72"/>
      <c r="OOB11" s="72"/>
      <c r="OOC11" s="72"/>
      <c r="OOD11" s="72"/>
      <c r="OOE11" s="72"/>
      <c r="OOF11" s="72"/>
      <c r="OOG11" s="72"/>
      <c r="OOH11" s="72"/>
      <c r="OOI11" s="72"/>
      <c r="OOJ11" s="72"/>
      <c r="OOK11" s="72"/>
      <c r="OOL11" s="72"/>
      <c r="OOM11" s="72"/>
      <c r="OON11" s="72"/>
      <c r="OOO11" s="72"/>
      <c r="OOP11" s="72"/>
      <c r="OOQ11" s="72"/>
      <c r="OOR11" s="72"/>
      <c r="OOS11" s="72"/>
      <c r="OOT11" s="72"/>
      <c r="OOU11" s="72"/>
      <c r="OOV11" s="72"/>
      <c r="OOW11" s="72"/>
      <c r="OOX11" s="72"/>
      <c r="OOY11" s="72"/>
      <c r="OOZ11" s="72"/>
      <c r="OPA11" s="72"/>
      <c r="OPB11" s="72"/>
      <c r="OPC11" s="72"/>
      <c r="OPD11" s="72"/>
      <c r="OPE11" s="72"/>
      <c r="OPF11" s="72"/>
      <c r="OPG11" s="72"/>
      <c r="OPH11" s="72"/>
      <c r="OPI11" s="72"/>
      <c r="OPJ11" s="72"/>
      <c r="OPK11" s="72"/>
      <c r="OPL11" s="72"/>
      <c r="OPM11" s="72"/>
      <c r="OPN11" s="72"/>
      <c r="OPO11" s="72"/>
      <c r="OPP11" s="72"/>
      <c r="OPQ11" s="72"/>
      <c r="OPR11" s="72"/>
      <c r="OPS11" s="72"/>
      <c r="OPT11" s="72"/>
      <c r="OPU11" s="72"/>
      <c r="OPV11" s="72"/>
      <c r="OPW11" s="72"/>
      <c r="OPX11" s="72"/>
      <c r="OPY11" s="72"/>
      <c r="OPZ11" s="72"/>
      <c r="OQA11" s="72"/>
      <c r="OQB11" s="72"/>
      <c r="OQC11" s="72"/>
      <c r="OQD11" s="72"/>
      <c r="OQE11" s="72"/>
      <c r="OQF11" s="72"/>
      <c r="OQG11" s="72"/>
      <c r="OQH11" s="72"/>
      <c r="OQI11" s="72"/>
      <c r="OQJ11" s="72"/>
      <c r="OQK11" s="72"/>
      <c r="OQL11" s="72"/>
      <c r="OQM11" s="72"/>
      <c r="OQN11" s="72"/>
      <c r="OQO11" s="72"/>
      <c r="OQP11" s="72"/>
      <c r="OQQ11" s="72"/>
      <c r="OQR11" s="72"/>
      <c r="OQS11" s="72"/>
      <c r="OQT11" s="72"/>
      <c r="OQU11" s="72"/>
      <c r="OQV11" s="72"/>
      <c r="OQW11" s="72"/>
      <c r="OQX11" s="72"/>
      <c r="OQY11" s="72"/>
      <c r="OQZ11" s="72"/>
      <c r="ORA11" s="72"/>
      <c r="ORB11" s="72"/>
      <c r="ORC11" s="72"/>
      <c r="ORD11" s="72"/>
      <c r="ORE11" s="72"/>
      <c r="ORF11" s="72"/>
      <c r="ORG11" s="72"/>
      <c r="ORH11" s="72"/>
      <c r="ORI11" s="72"/>
      <c r="ORJ11" s="72"/>
      <c r="ORK11" s="72"/>
      <c r="ORL11" s="72"/>
      <c r="ORM11" s="72"/>
      <c r="ORN11" s="72"/>
      <c r="ORO11" s="72"/>
      <c r="ORP11" s="72"/>
      <c r="ORQ11" s="72"/>
      <c r="ORR11" s="72"/>
      <c r="ORS11" s="72"/>
      <c r="ORT11" s="72"/>
      <c r="ORU11" s="72"/>
      <c r="ORV11" s="72"/>
      <c r="ORW11" s="72"/>
      <c r="ORX11" s="72"/>
      <c r="ORY11" s="72"/>
      <c r="ORZ11" s="72"/>
      <c r="OSA11" s="72"/>
      <c r="OSB11" s="72"/>
      <c r="OSC11" s="72"/>
      <c r="OSD11" s="72"/>
      <c r="OSE11" s="72"/>
      <c r="OSF11" s="72"/>
      <c r="OSG11" s="72"/>
      <c r="OSH11" s="72"/>
      <c r="OSI11" s="72"/>
      <c r="OSJ11" s="72"/>
      <c r="OSK11" s="72"/>
      <c r="OSL11" s="72"/>
      <c r="OSM11" s="72"/>
      <c r="OSN11" s="72"/>
      <c r="OSO11" s="72"/>
      <c r="OSP11" s="72"/>
      <c r="OSQ11" s="72"/>
      <c r="OSR11" s="72"/>
      <c r="OSS11" s="72"/>
      <c r="OST11" s="72"/>
      <c r="OSU11" s="72"/>
      <c r="OSV11" s="72"/>
      <c r="OSW11" s="72"/>
      <c r="OSX11" s="72"/>
      <c r="OSY11" s="72"/>
      <c r="OSZ11" s="72"/>
      <c r="OTA11" s="72"/>
      <c r="OTB11" s="72"/>
      <c r="OTC11" s="72"/>
      <c r="OTD11" s="72"/>
      <c r="OTE11" s="72"/>
      <c r="OTF11" s="72"/>
      <c r="OTG11" s="72"/>
      <c r="OTH11" s="72"/>
      <c r="OTI11" s="72"/>
      <c r="OTJ11" s="72"/>
      <c r="OTK11" s="72"/>
      <c r="OTL11" s="72"/>
      <c r="OTM11" s="72"/>
      <c r="OTN11" s="72"/>
      <c r="OTO11" s="72"/>
      <c r="OTP11" s="72"/>
      <c r="OTQ11" s="72"/>
      <c r="OTR11" s="72"/>
      <c r="OTS11" s="72"/>
      <c r="OTT11" s="72"/>
      <c r="OTU11" s="72"/>
      <c r="OTV11" s="72"/>
      <c r="OTW11" s="72"/>
      <c r="OTX11" s="72"/>
      <c r="OTY11" s="72"/>
      <c r="OTZ11" s="72"/>
      <c r="OUA11" s="72"/>
      <c r="OUB11" s="72"/>
      <c r="OUC11" s="72"/>
      <c r="OUD11" s="72"/>
      <c r="OUE11" s="72"/>
      <c r="OUF11" s="72"/>
      <c r="OUG11" s="72"/>
      <c r="OUH11" s="72"/>
      <c r="OUI11" s="72"/>
      <c r="OUJ11" s="72"/>
      <c r="OUK11" s="72"/>
      <c r="OUL11" s="72"/>
      <c r="OUM11" s="72"/>
      <c r="OUN11" s="72"/>
      <c r="OUO11" s="72"/>
      <c r="OUP11" s="72"/>
      <c r="OUQ11" s="72"/>
      <c r="OUR11" s="72"/>
      <c r="OUS11" s="72"/>
      <c r="OUT11" s="72"/>
      <c r="OUU11" s="72"/>
      <c r="OUV11" s="72"/>
      <c r="OUW11" s="72"/>
      <c r="OUX11" s="72"/>
      <c r="OUY11" s="72"/>
      <c r="OUZ11" s="72"/>
      <c r="OVA11" s="72"/>
      <c r="OVB11" s="72"/>
      <c r="OVC11" s="72"/>
      <c r="OVD11" s="72"/>
      <c r="OVE11" s="72"/>
      <c r="OVF11" s="72"/>
      <c r="OVG11" s="72"/>
      <c r="OVH11" s="72"/>
      <c r="OVI11" s="72"/>
      <c r="OVJ11" s="72"/>
      <c r="OVK11" s="72"/>
      <c r="OVL11" s="72"/>
      <c r="OVM11" s="72"/>
      <c r="OVN11" s="72"/>
      <c r="OVO11" s="72"/>
      <c r="OVP11" s="72"/>
      <c r="OVQ11" s="72"/>
      <c r="OVR11" s="72"/>
      <c r="OVS11" s="72"/>
      <c r="OVT11" s="72"/>
      <c r="OVU11" s="72"/>
      <c r="OVV11" s="72"/>
      <c r="OVW11" s="72"/>
      <c r="OVX11" s="72"/>
      <c r="OVY11" s="72"/>
      <c r="OVZ11" s="72"/>
      <c r="OWA11" s="72"/>
      <c r="OWB11" s="72"/>
      <c r="OWC11" s="72"/>
      <c r="OWD11" s="72"/>
      <c r="OWE11" s="72"/>
      <c r="OWF11" s="72"/>
      <c r="OWG11" s="72"/>
      <c r="OWH11" s="72"/>
      <c r="OWI11" s="72"/>
      <c r="OWJ11" s="72"/>
      <c r="OWK11" s="72"/>
      <c r="OWL11" s="72"/>
      <c r="OWM11" s="72"/>
      <c r="OWN11" s="72"/>
      <c r="OWO11" s="72"/>
      <c r="OWP11" s="72"/>
      <c r="OWQ11" s="72"/>
      <c r="OWR11" s="72"/>
      <c r="OWS11" s="72"/>
      <c r="OWT11" s="72"/>
      <c r="OWU11" s="72"/>
      <c r="OWV11" s="72"/>
      <c r="OWW11" s="72"/>
      <c r="OWX11" s="72"/>
      <c r="OWY11" s="72"/>
      <c r="OWZ11" s="72"/>
      <c r="OXA11" s="72"/>
      <c r="OXB11" s="72"/>
      <c r="OXC11" s="72"/>
      <c r="OXD11" s="72"/>
      <c r="OXE11" s="72"/>
      <c r="OXF11" s="72"/>
      <c r="OXG11" s="72"/>
      <c r="OXH11" s="72"/>
      <c r="OXI11" s="72"/>
      <c r="OXJ11" s="72"/>
      <c r="OXK11" s="72"/>
      <c r="OXL11" s="72"/>
      <c r="OXM11" s="72"/>
      <c r="OXN11" s="72"/>
      <c r="OXO11" s="72"/>
      <c r="OXP11" s="72"/>
      <c r="OXQ11" s="72"/>
      <c r="OXR11" s="72"/>
      <c r="OXS11" s="72"/>
      <c r="OXT11" s="72"/>
      <c r="OXU11" s="72"/>
      <c r="OXV11" s="72"/>
      <c r="OXW11" s="72"/>
      <c r="OXX11" s="72"/>
      <c r="OXY11" s="72"/>
      <c r="OXZ11" s="72"/>
      <c r="OYA11" s="72"/>
      <c r="OYB11" s="72"/>
      <c r="OYC11" s="72"/>
      <c r="OYD11" s="72"/>
      <c r="OYE11" s="72"/>
      <c r="OYF11" s="72"/>
      <c r="OYG11" s="72"/>
      <c r="OYH11" s="72"/>
      <c r="OYI11" s="72"/>
      <c r="OYJ11" s="72"/>
      <c r="OYK11" s="72"/>
      <c r="OYL11" s="72"/>
      <c r="OYM11" s="72"/>
      <c r="OYN11" s="72"/>
      <c r="OYO11" s="72"/>
      <c r="OYP11" s="72"/>
      <c r="OYQ11" s="72"/>
      <c r="OYR11" s="72"/>
      <c r="OYS11" s="72"/>
      <c r="OYT11" s="72"/>
      <c r="OYU11" s="72"/>
      <c r="OYV11" s="72"/>
      <c r="OYW11" s="72"/>
      <c r="OYX11" s="72"/>
      <c r="OYY11" s="72"/>
      <c r="OYZ11" s="72"/>
      <c r="OZA11" s="72"/>
      <c r="OZB11" s="72"/>
      <c r="OZC11" s="72"/>
      <c r="OZD11" s="72"/>
      <c r="OZE11" s="72"/>
      <c r="OZF11" s="72"/>
      <c r="OZG11" s="72"/>
      <c r="OZH11" s="72"/>
      <c r="OZI11" s="72"/>
      <c r="OZJ11" s="72"/>
      <c r="OZK11" s="72"/>
      <c r="OZL11" s="72"/>
      <c r="OZM11" s="72"/>
      <c r="OZN11" s="72"/>
      <c r="OZO11" s="72"/>
      <c r="OZP11" s="72"/>
      <c r="OZQ11" s="72"/>
      <c r="OZR11" s="72"/>
      <c r="OZS11" s="72"/>
      <c r="OZT11" s="72"/>
      <c r="OZU11" s="72"/>
      <c r="OZV11" s="72"/>
      <c r="OZW11" s="72"/>
      <c r="OZX11" s="72"/>
      <c r="OZY11" s="72"/>
      <c r="OZZ11" s="72"/>
      <c r="PAA11" s="72"/>
      <c r="PAB11" s="72"/>
      <c r="PAC11" s="72"/>
      <c r="PAD11" s="72"/>
      <c r="PAE11" s="72"/>
      <c r="PAF11" s="72"/>
      <c r="PAG11" s="72"/>
      <c r="PAH11" s="72"/>
      <c r="PAI11" s="72"/>
      <c r="PAJ11" s="72"/>
      <c r="PAK11" s="72"/>
      <c r="PAL11" s="72"/>
      <c r="PAM11" s="72"/>
      <c r="PAN11" s="72"/>
      <c r="PAO11" s="72"/>
      <c r="PAP11" s="72"/>
      <c r="PAQ11" s="72"/>
      <c r="PAR11" s="72"/>
      <c r="PAS11" s="72"/>
      <c r="PAT11" s="72"/>
      <c r="PAU11" s="72"/>
      <c r="PAV11" s="72"/>
      <c r="PAW11" s="72"/>
      <c r="PAX11" s="72"/>
      <c r="PAY11" s="72"/>
      <c r="PAZ11" s="72"/>
      <c r="PBA11" s="72"/>
      <c r="PBB11" s="72"/>
      <c r="PBC11" s="72"/>
      <c r="PBD11" s="72"/>
      <c r="PBE11" s="72"/>
      <c r="PBF11" s="72"/>
      <c r="PBG11" s="72"/>
      <c r="PBH11" s="72"/>
      <c r="PBI11" s="72"/>
      <c r="PBJ11" s="72"/>
      <c r="PBK11" s="72"/>
      <c r="PBL11" s="72"/>
      <c r="PBM11" s="72"/>
      <c r="PBN11" s="72"/>
      <c r="PBO11" s="72"/>
      <c r="PBP11" s="72"/>
      <c r="PBQ11" s="72"/>
      <c r="PBR11" s="72"/>
      <c r="PBS11" s="72"/>
      <c r="PBT11" s="72"/>
      <c r="PBU11" s="72"/>
      <c r="PBV11" s="72"/>
      <c r="PBW11" s="72"/>
      <c r="PBX11" s="72"/>
      <c r="PBY11" s="72"/>
      <c r="PBZ11" s="72"/>
      <c r="PCA11" s="72"/>
      <c r="PCB11" s="72"/>
      <c r="PCC11" s="72"/>
      <c r="PCD11" s="72"/>
      <c r="PCE11" s="72"/>
      <c r="PCF11" s="72"/>
      <c r="PCG11" s="72"/>
      <c r="PCH11" s="72"/>
      <c r="PCI11" s="72"/>
      <c r="PCJ11" s="72"/>
      <c r="PCK11" s="72"/>
      <c r="PCL11" s="72"/>
      <c r="PCM11" s="72"/>
      <c r="PCN11" s="72"/>
      <c r="PCO11" s="72"/>
      <c r="PCP11" s="72"/>
      <c r="PCQ11" s="72"/>
      <c r="PCR11" s="72"/>
      <c r="PCS11" s="72"/>
      <c r="PCT11" s="72"/>
      <c r="PCU11" s="72"/>
      <c r="PCV11" s="72"/>
      <c r="PCW11" s="72"/>
      <c r="PCX11" s="72"/>
      <c r="PCY11" s="72"/>
      <c r="PCZ11" s="72"/>
      <c r="PDA11" s="72"/>
      <c r="PDB11" s="72"/>
      <c r="PDC11" s="72"/>
      <c r="PDD11" s="72"/>
      <c r="PDE11" s="72"/>
      <c r="PDF11" s="72"/>
      <c r="PDG11" s="72"/>
      <c r="PDH11" s="72"/>
      <c r="PDI11" s="72"/>
      <c r="PDJ11" s="72"/>
      <c r="PDK11" s="72"/>
      <c r="PDL11" s="72"/>
      <c r="PDM11" s="72"/>
      <c r="PDN11" s="72"/>
      <c r="PDO11" s="72"/>
      <c r="PDP11" s="72"/>
      <c r="PDQ11" s="72"/>
      <c r="PDR11" s="72"/>
      <c r="PDS11" s="72"/>
      <c r="PDT11" s="72"/>
      <c r="PDU11" s="72"/>
      <c r="PDV11" s="72"/>
      <c r="PDW11" s="72"/>
      <c r="PDX11" s="72"/>
      <c r="PDY11" s="72"/>
      <c r="PDZ11" s="72"/>
      <c r="PEA11" s="72"/>
      <c r="PEB11" s="72"/>
      <c r="PEC11" s="72"/>
      <c r="PED11" s="72"/>
      <c r="PEE11" s="72"/>
      <c r="PEF11" s="72"/>
      <c r="PEG11" s="72"/>
      <c r="PEH11" s="72"/>
      <c r="PEI11" s="72"/>
      <c r="PEJ11" s="72"/>
      <c r="PEK11" s="72"/>
      <c r="PEL11" s="72"/>
      <c r="PEM11" s="72"/>
      <c r="PEN11" s="72"/>
      <c r="PEO11" s="72"/>
      <c r="PEP11" s="72"/>
      <c r="PEQ11" s="72"/>
      <c r="PER11" s="72"/>
      <c r="PES11" s="72"/>
      <c r="PET11" s="72"/>
      <c r="PEU11" s="72"/>
      <c r="PEV11" s="72"/>
      <c r="PEW11" s="72"/>
      <c r="PEX11" s="72"/>
      <c r="PEY11" s="72"/>
      <c r="PEZ11" s="72"/>
      <c r="PFA11" s="72"/>
      <c r="PFB11" s="72"/>
      <c r="PFC11" s="72"/>
      <c r="PFD11" s="72"/>
      <c r="PFE11" s="72"/>
      <c r="PFF11" s="72"/>
      <c r="PFG11" s="72"/>
      <c r="PFH11" s="72"/>
      <c r="PFI11" s="72"/>
      <c r="PFJ11" s="72"/>
      <c r="PFK11" s="72"/>
      <c r="PFL11" s="72"/>
      <c r="PFM11" s="72"/>
      <c r="PFN11" s="72"/>
      <c r="PFO11" s="72"/>
      <c r="PFP11" s="72"/>
      <c r="PFQ11" s="72"/>
      <c r="PFR11" s="72"/>
      <c r="PFS11" s="72"/>
      <c r="PFT11" s="72"/>
      <c r="PFU11" s="72"/>
      <c r="PFV11" s="72"/>
      <c r="PFW11" s="72"/>
      <c r="PFX11" s="72"/>
      <c r="PFY11" s="72"/>
      <c r="PFZ11" s="72"/>
      <c r="PGA11" s="72"/>
      <c r="PGB11" s="72"/>
      <c r="PGC11" s="72"/>
      <c r="PGD11" s="72"/>
      <c r="PGE11" s="72"/>
      <c r="PGF11" s="72"/>
      <c r="PGG11" s="72"/>
      <c r="PGH11" s="72"/>
      <c r="PGI11" s="72"/>
      <c r="PGJ11" s="72"/>
      <c r="PGK11" s="72"/>
      <c r="PGL11" s="72"/>
      <c r="PGM11" s="72"/>
      <c r="PGN11" s="72"/>
      <c r="PGO11" s="72"/>
      <c r="PGP11" s="72"/>
      <c r="PGQ11" s="72"/>
      <c r="PGR11" s="72"/>
      <c r="PGS11" s="72"/>
      <c r="PGT11" s="72"/>
      <c r="PGU11" s="72"/>
      <c r="PGV11" s="72"/>
      <c r="PGW11" s="72"/>
      <c r="PGX11" s="72"/>
      <c r="PGY11" s="72"/>
      <c r="PGZ11" s="72"/>
      <c r="PHA11" s="72"/>
      <c r="PHB11" s="72"/>
      <c r="PHC11" s="72"/>
      <c r="PHD11" s="72"/>
      <c r="PHE11" s="72"/>
      <c r="PHF11" s="72"/>
      <c r="PHG11" s="72"/>
      <c r="PHH11" s="72"/>
      <c r="PHI11" s="72"/>
      <c r="PHJ11" s="72"/>
      <c r="PHK11" s="72"/>
      <c r="PHL11" s="72"/>
      <c r="PHM11" s="72"/>
      <c r="PHN11" s="72"/>
      <c r="PHO11" s="72"/>
      <c r="PHP11" s="72"/>
      <c r="PHQ11" s="72"/>
      <c r="PHR11" s="72"/>
      <c r="PHS11" s="72"/>
      <c r="PHT11" s="72"/>
      <c r="PHU11" s="72"/>
      <c r="PHV11" s="72"/>
      <c r="PHW11" s="72"/>
      <c r="PHX11" s="72"/>
      <c r="PHY11" s="72"/>
      <c r="PHZ11" s="72"/>
      <c r="PIA11" s="72"/>
      <c r="PIB11" s="72"/>
      <c r="PIC11" s="72"/>
      <c r="PID11" s="72"/>
      <c r="PIE11" s="72"/>
      <c r="PIF11" s="72"/>
      <c r="PIG11" s="72"/>
      <c r="PIH11" s="72"/>
      <c r="PII11" s="72"/>
      <c r="PIJ11" s="72"/>
      <c r="PIK11" s="72"/>
      <c r="PIL11" s="72"/>
      <c r="PIM11" s="72"/>
      <c r="PIN11" s="72"/>
      <c r="PIO11" s="72"/>
      <c r="PIP11" s="72"/>
      <c r="PIQ11" s="72"/>
      <c r="PIR11" s="72"/>
      <c r="PIS11" s="72"/>
      <c r="PIT11" s="72"/>
      <c r="PIU11" s="72"/>
      <c r="PIV11" s="72"/>
      <c r="PIW11" s="72"/>
      <c r="PIX11" s="72"/>
      <c r="PIY11" s="72"/>
      <c r="PIZ11" s="72"/>
      <c r="PJA11" s="72"/>
      <c r="PJB11" s="72"/>
      <c r="PJC11" s="72"/>
      <c r="PJD11" s="72"/>
      <c r="PJE11" s="72"/>
      <c r="PJF11" s="72"/>
      <c r="PJG11" s="72"/>
      <c r="PJH11" s="72"/>
      <c r="PJI11" s="72"/>
      <c r="PJJ11" s="72"/>
      <c r="PJK11" s="72"/>
      <c r="PJL11" s="72"/>
      <c r="PJM11" s="72"/>
      <c r="PJN11" s="72"/>
      <c r="PJO11" s="72"/>
      <c r="PJP11" s="72"/>
      <c r="PJQ11" s="72"/>
      <c r="PJR11" s="72"/>
      <c r="PJS11" s="72"/>
      <c r="PJT11" s="72"/>
      <c r="PJU11" s="72"/>
      <c r="PJV11" s="72"/>
      <c r="PJW11" s="72"/>
      <c r="PJX11" s="72"/>
      <c r="PJY11" s="72"/>
      <c r="PJZ11" s="72"/>
      <c r="PKA11" s="72"/>
      <c r="PKB11" s="72"/>
      <c r="PKC11" s="72"/>
      <c r="PKD11" s="72"/>
      <c r="PKE11" s="72"/>
      <c r="PKF11" s="72"/>
      <c r="PKG11" s="72"/>
      <c r="PKH11" s="72"/>
      <c r="PKI11" s="72"/>
      <c r="PKJ11" s="72"/>
      <c r="PKK11" s="72"/>
      <c r="PKL11" s="72"/>
      <c r="PKM11" s="72"/>
      <c r="PKN11" s="72"/>
      <c r="PKO11" s="72"/>
      <c r="PKP11" s="72"/>
      <c r="PKQ11" s="72"/>
      <c r="PKR11" s="72"/>
      <c r="PKS11" s="72"/>
      <c r="PKT11" s="72"/>
      <c r="PKU11" s="72"/>
      <c r="PKV11" s="72"/>
      <c r="PKW11" s="72"/>
      <c r="PKX11" s="72"/>
      <c r="PKY11" s="72"/>
      <c r="PKZ11" s="72"/>
      <c r="PLA11" s="72"/>
      <c r="PLB11" s="72"/>
      <c r="PLC11" s="72"/>
      <c r="PLD11" s="72"/>
      <c r="PLE11" s="72"/>
      <c r="PLF11" s="72"/>
      <c r="PLG11" s="72"/>
      <c r="PLH11" s="72"/>
      <c r="PLI11" s="72"/>
      <c r="PLJ11" s="72"/>
      <c r="PLK11" s="72"/>
      <c r="PLL11" s="72"/>
      <c r="PLM11" s="72"/>
      <c r="PLN11" s="72"/>
      <c r="PLO11" s="72"/>
      <c r="PLP11" s="72"/>
      <c r="PLQ11" s="72"/>
      <c r="PLR11" s="72"/>
      <c r="PLS11" s="72"/>
      <c r="PLT11" s="72"/>
      <c r="PLU11" s="72"/>
      <c r="PLV11" s="72"/>
      <c r="PLW11" s="72"/>
      <c r="PLX11" s="72"/>
      <c r="PLY11" s="72"/>
      <c r="PLZ11" s="72"/>
      <c r="PMA11" s="72"/>
      <c r="PMB11" s="72"/>
      <c r="PMC11" s="72"/>
      <c r="PMD11" s="72"/>
      <c r="PME11" s="72"/>
      <c r="PMF11" s="72"/>
      <c r="PMG11" s="72"/>
      <c r="PMH11" s="72"/>
      <c r="PMI11" s="72"/>
      <c r="PMJ11" s="72"/>
      <c r="PMK11" s="72"/>
      <c r="PML11" s="72"/>
      <c r="PMM11" s="72"/>
      <c r="PMN11" s="72"/>
      <c r="PMO11" s="72"/>
      <c r="PMP11" s="72"/>
      <c r="PMQ11" s="72"/>
      <c r="PMR11" s="72"/>
      <c r="PMS11" s="72"/>
      <c r="PMT11" s="72"/>
      <c r="PMU11" s="72"/>
      <c r="PMV11" s="72"/>
      <c r="PMW11" s="72"/>
      <c r="PMX11" s="72"/>
      <c r="PMY11" s="72"/>
      <c r="PMZ11" s="72"/>
      <c r="PNA11" s="72"/>
      <c r="PNB11" s="72"/>
      <c r="PNC11" s="72"/>
      <c r="PND11" s="72"/>
      <c r="PNE11" s="72"/>
      <c r="PNF11" s="72"/>
      <c r="PNG11" s="72"/>
      <c r="PNH11" s="72"/>
      <c r="PNI11" s="72"/>
      <c r="PNJ11" s="72"/>
      <c r="PNK11" s="72"/>
      <c r="PNL11" s="72"/>
      <c r="PNM11" s="72"/>
      <c r="PNN11" s="72"/>
      <c r="PNO11" s="72"/>
      <c r="PNP11" s="72"/>
      <c r="PNQ11" s="72"/>
      <c r="PNR11" s="72"/>
      <c r="PNS11" s="72"/>
      <c r="PNT11" s="72"/>
      <c r="PNU11" s="72"/>
      <c r="PNV11" s="72"/>
      <c r="PNW11" s="72"/>
      <c r="PNX11" s="72"/>
      <c r="PNY11" s="72"/>
      <c r="PNZ11" s="72"/>
      <c r="POA11" s="72"/>
      <c r="POB11" s="72"/>
      <c r="POC11" s="72"/>
      <c r="POD11" s="72"/>
      <c r="POE11" s="72"/>
      <c r="POF11" s="72"/>
      <c r="POG11" s="72"/>
      <c r="POH11" s="72"/>
      <c r="POI11" s="72"/>
      <c r="POJ11" s="72"/>
      <c r="POK11" s="72"/>
      <c r="POL11" s="72"/>
      <c r="POM11" s="72"/>
      <c r="PON11" s="72"/>
      <c r="POO11" s="72"/>
      <c r="POP11" s="72"/>
      <c r="POQ11" s="72"/>
      <c r="POR11" s="72"/>
      <c r="POS11" s="72"/>
      <c r="POT11" s="72"/>
      <c r="POU11" s="72"/>
      <c r="POV11" s="72"/>
      <c r="POW11" s="72"/>
      <c r="POX11" s="72"/>
      <c r="POY11" s="72"/>
      <c r="POZ11" s="72"/>
      <c r="PPA11" s="72"/>
      <c r="PPB11" s="72"/>
      <c r="PPC11" s="72"/>
      <c r="PPD11" s="72"/>
      <c r="PPE11" s="72"/>
      <c r="PPF11" s="72"/>
      <c r="PPG11" s="72"/>
      <c r="PPH11" s="72"/>
      <c r="PPI11" s="72"/>
      <c r="PPJ11" s="72"/>
      <c r="PPK11" s="72"/>
      <c r="PPL11" s="72"/>
      <c r="PPM11" s="72"/>
      <c r="PPN11" s="72"/>
      <c r="PPO11" s="72"/>
      <c r="PPP11" s="72"/>
      <c r="PPQ11" s="72"/>
      <c r="PPR11" s="72"/>
      <c r="PPS11" s="72"/>
      <c r="PPT11" s="72"/>
      <c r="PPU11" s="72"/>
      <c r="PPV11" s="72"/>
      <c r="PPW11" s="72"/>
      <c r="PPX11" s="72"/>
      <c r="PPY11" s="72"/>
      <c r="PPZ11" s="72"/>
      <c r="PQA11" s="72"/>
      <c r="PQB11" s="72"/>
      <c r="PQC11" s="72"/>
      <c r="PQD11" s="72"/>
      <c r="PQE11" s="72"/>
      <c r="PQF11" s="72"/>
      <c r="PQG11" s="72"/>
      <c r="PQH11" s="72"/>
      <c r="PQI11" s="72"/>
      <c r="PQJ11" s="72"/>
      <c r="PQK11" s="72"/>
      <c r="PQL11" s="72"/>
      <c r="PQM11" s="72"/>
      <c r="PQN11" s="72"/>
      <c r="PQO11" s="72"/>
      <c r="PQP11" s="72"/>
      <c r="PQQ11" s="72"/>
      <c r="PQR11" s="72"/>
      <c r="PQS11" s="72"/>
      <c r="PQT11" s="72"/>
      <c r="PQU11" s="72"/>
      <c r="PQV11" s="72"/>
      <c r="PQW11" s="72"/>
      <c r="PQX11" s="72"/>
      <c r="PQY11" s="72"/>
      <c r="PQZ11" s="72"/>
      <c r="PRA11" s="72"/>
      <c r="PRB11" s="72"/>
      <c r="PRC11" s="72"/>
      <c r="PRD11" s="72"/>
      <c r="PRE11" s="72"/>
      <c r="PRF11" s="72"/>
      <c r="PRG11" s="72"/>
      <c r="PRH11" s="72"/>
      <c r="PRI11" s="72"/>
      <c r="PRJ11" s="72"/>
      <c r="PRK11" s="72"/>
      <c r="PRL11" s="72"/>
      <c r="PRM11" s="72"/>
      <c r="PRN11" s="72"/>
      <c r="PRO11" s="72"/>
      <c r="PRP11" s="72"/>
      <c r="PRQ11" s="72"/>
      <c r="PRR11" s="72"/>
      <c r="PRS11" s="72"/>
      <c r="PRT11" s="72"/>
      <c r="PRU11" s="72"/>
      <c r="PRV11" s="72"/>
      <c r="PRW11" s="72"/>
      <c r="PRX11" s="72"/>
      <c r="PRY11" s="72"/>
      <c r="PRZ11" s="72"/>
      <c r="PSA11" s="72"/>
      <c r="PSB11" s="72"/>
      <c r="PSC11" s="72"/>
      <c r="PSD11" s="72"/>
      <c r="PSE11" s="72"/>
      <c r="PSF11" s="72"/>
      <c r="PSG11" s="72"/>
      <c r="PSH11" s="72"/>
      <c r="PSI11" s="72"/>
      <c r="PSJ11" s="72"/>
      <c r="PSK11" s="72"/>
      <c r="PSL11" s="72"/>
      <c r="PSM11" s="72"/>
      <c r="PSN11" s="72"/>
      <c r="PSO11" s="72"/>
      <c r="PSP11" s="72"/>
      <c r="PSQ11" s="72"/>
      <c r="PSR11" s="72"/>
      <c r="PSS11" s="72"/>
      <c r="PST11" s="72"/>
      <c r="PSU11" s="72"/>
      <c r="PSV11" s="72"/>
      <c r="PSW11" s="72"/>
      <c r="PSX11" s="72"/>
      <c r="PSY11" s="72"/>
      <c r="PSZ11" s="72"/>
      <c r="PTA11" s="72"/>
      <c r="PTB11" s="72"/>
      <c r="PTC11" s="72"/>
      <c r="PTD11" s="72"/>
      <c r="PTE11" s="72"/>
      <c r="PTF11" s="72"/>
      <c r="PTG11" s="72"/>
      <c r="PTH11" s="72"/>
      <c r="PTI11" s="72"/>
      <c r="PTJ11" s="72"/>
      <c r="PTK11" s="72"/>
      <c r="PTL11" s="72"/>
      <c r="PTM11" s="72"/>
      <c r="PTN11" s="72"/>
      <c r="PTO11" s="72"/>
      <c r="PTP11" s="72"/>
      <c r="PTQ11" s="72"/>
      <c r="PTR11" s="72"/>
      <c r="PTS11" s="72"/>
      <c r="PTT11" s="72"/>
      <c r="PTU11" s="72"/>
      <c r="PTV11" s="72"/>
      <c r="PTW11" s="72"/>
      <c r="PTX11" s="72"/>
      <c r="PTY11" s="72"/>
      <c r="PTZ11" s="72"/>
      <c r="PUA11" s="72"/>
      <c r="PUB11" s="72"/>
      <c r="PUC11" s="72"/>
      <c r="PUD11" s="72"/>
      <c r="PUE11" s="72"/>
      <c r="PUF11" s="72"/>
      <c r="PUG11" s="72"/>
      <c r="PUH11" s="72"/>
      <c r="PUI11" s="72"/>
      <c r="PUJ11" s="72"/>
      <c r="PUK11" s="72"/>
      <c r="PUL11" s="72"/>
      <c r="PUM11" s="72"/>
      <c r="PUN11" s="72"/>
      <c r="PUO11" s="72"/>
      <c r="PUP11" s="72"/>
      <c r="PUQ11" s="72"/>
      <c r="PUR11" s="72"/>
      <c r="PUS11" s="72"/>
      <c r="PUT11" s="72"/>
      <c r="PUU11" s="72"/>
      <c r="PUV11" s="72"/>
      <c r="PUW11" s="72"/>
      <c r="PUX11" s="72"/>
      <c r="PUY11" s="72"/>
      <c r="PUZ11" s="72"/>
      <c r="PVA11" s="72"/>
      <c r="PVB11" s="72"/>
      <c r="PVC11" s="72"/>
      <c r="PVD11" s="72"/>
      <c r="PVE11" s="72"/>
      <c r="PVF11" s="72"/>
      <c r="PVG11" s="72"/>
      <c r="PVH11" s="72"/>
      <c r="PVI11" s="72"/>
      <c r="PVJ11" s="72"/>
      <c r="PVK11" s="72"/>
      <c r="PVL11" s="72"/>
      <c r="PVM11" s="72"/>
      <c r="PVN11" s="72"/>
      <c r="PVO11" s="72"/>
      <c r="PVP11" s="72"/>
      <c r="PVQ11" s="72"/>
      <c r="PVR11" s="72"/>
      <c r="PVS11" s="72"/>
      <c r="PVT11" s="72"/>
      <c r="PVU11" s="72"/>
      <c r="PVV11" s="72"/>
      <c r="PVW11" s="72"/>
      <c r="PVX11" s="72"/>
      <c r="PVY11" s="72"/>
      <c r="PVZ11" s="72"/>
      <c r="PWA11" s="72"/>
      <c r="PWB11" s="72"/>
      <c r="PWC11" s="72"/>
      <c r="PWD11" s="72"/>
      <c r="PWE11" s="72"/>
      <c r="PWF11" s="72"/>
      <c r="PWG11" s="72"/>
      <c r="PWH11" s="72"/>
      <c r="PWI11" s="72"/>
      <c r="PWJ11" s="72"/>
      <c r="PWK11" s="72"/>
      <c r="PWL11" s="72"/>
      <c r="PWM11" s="72"/>
      <c r="PWN11" s="72"/>
      <c r="PWO11" s="72"/>
      <c r="PWP11" s="72"/>
      <c r="PWQ11" s="72"/>
      <c r="PWR11" s="72"/>
      <c r="PWS11" s="72"/>
      <c r="PWT11" s="72"/>
      <c r="PWU11" s="72"/>
      <c r="PWV11" s="72"/>
      <c r="PWW11" s="72"/>
      <c r="PWX11" s="72"/>
      <c r="PWY11" s="72"/>
      <c r="PWZ11" s="72"/>
      <c r="PXA11" s="72"/>
      <c r="PXB11" s="72"/>
      <c r="PXC11" s="72"/>
      <c r="PXD11" s="72"/>
      <c r="PXE11" s="72"/>
      <c r="PXF11" s="72"/>
      <c r="PXG11" s="72"/>
      <c r="PXH11" s="72"/>
      <c r="PXI11" s="72"/>
      <c r="PXJ11" s="72"/>
      <c r="PXK11" s="72"/>
      <c r="PXL11" s="72"/>
      <c r="PXM11" s="72"/>
      <c r="PXN11" s="72"/>
      <c r="PXO11" s="72"/>
      <c r="PXP11" s="72"/>
      <c r="PXQ11" s="72"/>
      <c r="PXR11" s="72"/>
      <c r="PXS11" s="72"/>
      <c r="PXT11" s="72"/>
      <c r="PXU11" s="72"/>
      <c r="PXV11" s="72"/>
      <c r="PXW11" s="72"/>
      <c r="PXX11" s="72"/>
      <c r="PXY11" s="72"/>
      <c r="PXZ11" s="72"/>
      <c r="PYA11" s="72"/>
      <c r="PYB11" s="72"/>
      <c r="PYC11" s="72"/>
      <c r="PYD11" s="72"/>
      <c r="PYE11" s="72"/>
      <c r="PYF11" s="72"/>
      <c r="PYG11" s="72"/>
      <c r="PYH11" s="72"/>
      <c r="PYI11" s="72"/>
      <c r="PYJ11" s="72"/>
      <c r="PYK11" s="72"/>
      <c r="PYL11" s="72"/>
      <c r="PYM11" s="72"/>
      <c r="PYN11" s="72"/>
      <c r="PYO11" s="72"/>
      <c r="PYP11" s="72"/>
      <c r="PYQ11" s="72"/>
      <c r="PYR11" s="72"/>
      <c r="PYS11" s="72"/>
      <c r="PYT11" s="72"/>
      <c r="PYU11" s="72"/>
      <c r="PYV11" s="72"/>
      <c r="PYW11" s="72"/>
      <c r="PYX11" s="72"/>
      <c r="PYY11" s="72"/>
      <c r="PYZ11" s="72"/>
      <c r="PZA11" s="72"/>
      <c r="PZB11" s="72"/>
      <c r="PZC11" s="72"/>
      <c r="PZD11" s="72"/>
      <c r="PZE11" s="72"/>
      <c r="PZF11" s="72"/>
      <c r="PZG11" s="72"/>
      <c r="PZH11" s="72"/>
      <c r="PZI11" s="72"/>
      <c r="PZJ11" s="72"/>
      <c r="PZK11" s="72"/>
      <c r="PZL11" s="72"/>
      <c r="PZM11" s="72"/>
      <c r="PZN11" s="72"/>
      <c r="PZO11" s="72"/>
      <c r="PZP11" s="72"/>
      <c r="PZQ11" s="72"/>
      <c r="PZR11" s="72"/>
      <c r="PZS11" s="72"/>
      <c r="PZT11" s="72"/>
      <c r="PZU11" s="72"/>
      <c r="PZV11" s="72"/>
      <c r="PZW11" s="72"/>
      <c r="PZX11" s="72"/>
      <c r="PZY11" s="72"/>
      <c r="PZZ11" s="72"/>
      <c r="QAA11" s="72"/>
      <c r="QAB11" s="72"/>
      <c r="QAC11" s="72"/>
      <c r="QAD11" s="72"/>
      <c r="QAE11" s="72"/>
      <c r="QAF11" s="72"/>
      <c r="QAG11" s="72"/>
      <c r="QAH11" s="72"/>
      <c r="QAI11" s="72"/>
      <c r="QAJ11" s="72"/>
      <c r="QAK11" s="72"/>
      <c r="QAL11" s="72"/>
      <c r="QAM11" s="72"/>
      <c r="QAN11" s="72"/>
      <c r="QAO11" s="72"/>
      <c r="QAP11" s="72"/>
      <c r="QAQ11" s="72"/>
      <c r="QAR11" s="72"/>
      <c r="QAS11" s="72"/>
      <c r="QAT11" s="72"/>
      <c r="QAU11" s="72"/>
      <c r="QAV11" s="72"/>
      <c r="QAW11" s="72"/>
      <c r="QAX11" s="72"/>
      <c r="QAY11" s="72"/>
      <c r="QAZ11" s="72"/>
      <c r="QBA11" s="72"/>
      <c r="QBB11" s="72"/>
      <c r="QBC11" s="72"/>
      <c r="QBD11" s="72"/>
      <c r="QBE11" s="72"/>
      <c r="QBF11" s="72"/>
      <c r="QBG11" s="72"/>
      <c r="QBH11" s="72"/>
      <c r="QBI11" s="72"/>
      <c r="QBJ11" s="72"/>
      <c r="QBK11" s="72"/>
      <c r="QBL11" s="72"/>
      <c r="QBM11" s="72"/>
      <c r="QBN11" s="72"/>
      <c r="QBO11" s="72"/>
      <c r="QBP11" s="72"/>
      <c r="QBQ11" s="72"/>
      <c r="QBR11" s="72"/>
      <c r="QBS11" s="72"/>
      <c r="QBT11" s="72"/>
      <c r="QBU11" s="72"/>
      <c r="QBV11" s="72"/>
      <c r="QBW11" s="72"/>
      <c r="QBX11" s="72"/>
      <c r="QBY11" s="72"/>
      <c r="QBZ11" s="72"/>
      <c r="QCA11" s="72"/>
      <c r="QCB11" s="72"/>
      <c r="QCC11" s="72"/>
      <c r="QCD11" s="72"/>
      <c r="QCE11" s="72"/>
      <c r="QCF11" s="72"/>
      <c r="QCG11" s="72"/>
      <c r="QCH11" s="72"/>
      <c r="QCI11" s="72"/>
      <c r="QCJ11" s="72"/>
      <c r="QCK11" s="72"/>
      <c r="QCL11" s="72"/>
      <c r="QCM11" s="72"/>
      <c r="QCN11" s="72"/>
      <c r="QCO11" s="72"/>
      <c r="QCP11" s="72"/>
      <c r="QCQ11" s="72"/>
      <c r="QCR11" s="72"/>
      <c r="QCS11" s="72"/>
      <c r="QCT11" s="72"/>
      <c r="QCU11" s="72"/>
      <c r="QCV11" s="72"/>
      <c r="QCW11" s="72"/>
      <c r="QCX11" s="72"/>
      <c r="QCY11" s="72"/>
      <c r="QCZ11" s="72"/>
      <c r="QDA11" s="72"/>
      <c r="QDB11" s="72"/>
      <c r="QDC11" s="72"/>
      <c r="QDD11" s="72"/>
      <c r="QDE11" s="72"/>
      <c r="QDF11" s="72"/>
      <c r="QDG11" s="72"/>
      <c r="QDH11" s="72"/>
      <c r="QDI11" s="72"/>
      <c r="QDJ11" s="72"/>
      <c r="QDK11" s="72"/>
      <c r="QDL11" s="72"/>
      <c r="QDM11" s="72"/>
      <c r="QDN11" s="72"/>
      <c r="QDO11" s="72"/>
      <c r="QDP11" s="72"/>
      <c r="QDQ11" s="72"/>
      <c r="QDR11" s="72"/>
      <c r="QDS11" s="72"/>
      <c r="QDT11" s="72"/>
      <c r="QDU11" s="72"/>
      <c r="QDV11" s="72"/>
      <c r="QDW11" s="72"/>
      <c r="QDX11" s="72"/>
      <c r="QDY11" s="72"/>
      <c r="QDZ11" s="72"/>
      <c r="QEA11" s="72"/>
      <c r="QEB11" s="72"/>
      <c r="QEC11" s="72"/>
      <c r="QED11" s="72"/>
      <c r="QEE11" s="72"/>
      <c r="QEF11" s="72"/>
      <c r="QEG11" s="72"/>
      <c r="QEH11" s="72"/>
      <c r="QEI11" s="72"/>
      <c r="QEJ11" s="72"/>
      <c r="QEK11" s="72"/>
      <c r="QEL11" s="72"/>
      <c r="QEM11" s="72"/>
      <c r="QEN11" s="72"/>
      <c r="QEO11" s="72"/>
      <c r="QEP11" s="72"/>
      <c r="QEQ11" s="72"/>
      <c r="QER11" s="72"/>
      <c r="QES11" s="72"/>
      <c r="QET11" s="72"/>
      <c r="QEU11" s="72"/>
      <c r="QEV11" s="72"/>
      <c r="QEW11" s="72"/>
      <c r="QEX11" s="72"/>
      <c r="QEY11" s="72"/>
      <c r="QEZ11" s="72"/>
      <c r="QFA11" s="72"/>
      <c r="QFB11" s="72"/>
      <c r="QFC11" s="72"/>
      <c r="QFD11" s="72"/>
      <c r="QFE11" s="72"/>
      <c r="QFF11" s="72"/>
      <c r="QFG11" s="72"/>
      <c r="QFH11" s="72"/>
      <c r="QFI11" s="72"/>
      <c r="QFJ11" s="72"/>
      <c r="QFK11" s="72"/>
      <c r="QFL11" s="72"/>
      <c r="QFM11" s="72"/>
      <c r="QFN11" s="72"/>
      <c r="QFO11" s="72"/>
      <c r="QFP11" s="72"/>
      <c r="QFQ11" s="72"/>
      <c r="QFR11" s="72"/>
      <c r="QFS11" s="72"/>
      <c r="QFT11" s="72"/>
      <c r="QFU11" s="72"/>
      <c r="QFV11" s="72"/>
      <c r="QFW11" s="72"/>
      <c r="QFX11" s="72"/>
      <c r="QFY11" s="72"/>
      <c r="QFZ11" s="72"/>
      <c r="QGA11" s="72"/>
      <c r="QGB11" s="72"/>
      <c r="QGC11" s="72"/>
      <c r="QGD11" s="72"/>
      <c r="QGE11" s="72"/>
      <c r="QGF11" s="72"/>
      <c r="QGG11" s="72"/>
      <c r="QGH11" s="72"/>
      <c r="QGI11" s="72"/>
      <c r="QGJ11" s="72"/>
      <c r="QGK11" s="72"/>
      <c r="QGL11" s="72"/>
      <c r="QGM11" s="72"/>
      <c r="QGN11" s="72"/>
      <c r="QGO11" s="72"/>
      <c r="QGP11" s="72"/>
      <c r="QGQ11" s="72"/>
      <c r="QGR11" s="72"/>
      <c r="QGS11" s="72"/>
      <c r="QGT11" s="72"/>
      <c r="QGU11" s="72"/>
      <c r="QGV11" s="72"/>
      <c r="QGW11" s="72"/>
      <c r="QGX11" s="72"/>
      <c r="QGY11" s="72"/>
      <c r="QGZ11" s="72"/>
      <c r="QHA11" s="72"/>
      <c r="QHB11" s="72"/>
      <c r="QHC11" s="72"/>
      <c r="QHD11" s="72"/>
      <c r="QHE11" s="72"/>
      <c r="QHF11" s="72"/>
      <c r="QHG11" s="72"/>
      <c r="QHH11" s="72"/>
      <c r="QHI11" s="72"/>
      <c r="QHJ11" s="72"/>
      <c r="QHK11" s="72"/>
      <c r="QHL11" s="72"/>
      <c r="QHM11" s="72"/>
      <c r="QHN11" s="72"/>
      <c r="QHO11" s="72"/>
      <c r="QHP11" s="72"/>
      <c r="QHQ11" s="72"/>
      <c r="QHR11" s="72"/>
      <c r="QHS11" s="72"/>
      <c r="QHT11" s="72"/>
      <c r="QHU11" s="72"/>
      <c r="QHV11" s="72"/>
      <c r="QHW11" s="72"/>
      <c r="QHX11" s="72"/>
      <c r="QHY11" s="72"/>
      <c r="QHZ11" s="72"/>
      <c r="QIA11" s="72"/>
      <c r="QIB11" s="72"/>
      <c r="QIC11" s="72"/>
      <c r="QID11" s="72"/>
      <c r="QIE11" s="72"/>
      <c r="QIF11" s="72"/>
      <c r="QIG11" s="72"/>
      <c r="QIH11" s="72"/>
      <c r="QII11" s="72"/>
      <c r="QIJ11" s="72"/>
      <c r="QIK11" s="72"/>
      <c r="QIL11" s="72"/>
      <c r="QIM11" s="72"/>
      <c r="QIN11" s="72"/>
      <c r="QIO11" s="72"/>
      <c r="QIP11" s="72"/>
      <c r="QIQ11" s="72"/>
      <c r="QIR11" s="72"/>
      <c r="QIS11" s="72"/>
      <c r="QIT11" s="72"/>
      <c r="QIU11" s="72"/>
      <c r="QIV11" s="72"/>
      <c r="QIW11" s="72"/>
      <c r="QIX11" s="72"/>
      <c r="QIY11" s="72"/>
      <c r="QIZ11" s="72"/>
      <c r="QJA11" s="72"/>
      <c r="QJB11" s="72"/>
      <c r="QJC11" s="72"/>
      <c r="QJD11" s="72"/>
      <c r="QJE11" s="72"/>
      <c r="QJF11" s="72"/>
      <c r="QJG11" s="72"/>
      <c r="QJH11" s="72"/>
      <c r="QJI11" s="72"/>
      <c r="QJJ11" s="72"/>
      <c r="QJK11" s="72"/>
      <c r="QJL11" s="72"/>
      <c r="QJM11" s="72"/>
      <c r="QJN11" s="72"/>
      <c r="QJO11" s="72"/>
      <c r="QJP11" s="72"/>
      <c r="QJQ11" s="72"/>
      <c r="QJR11" s="72"/>
      <c r="QJS11" s="72"/>
      <c r="QJT11" s="72"/>
      <c r="QJU11" s="72"/>
      <c r="QJV11" s="72"/>
      <c r="QJW11" s="72"/>
      <c r="QJX11" s="72"/>
      <c r="QJY11" s="72"/>
      <c r="QJZ11" s="72"/>
      <c r="QKA11" s="72"/>
      <c r="QKB11" s="72"/>
      <c r="QKC11" s="72"/>
      <c r="QKD11" s="72"/>
      <c r="QKE11" s="72"/>
      <c r="QKF11" s="72"/>
      <c r="QKG11" s="72"/>
      <c r="QKH11" s="72"/>
      <c r="QKI11" s="72"/>
      <c r="QKJ11" s="72"/>
      <c r="QKK11" s="72"/>
      <c r="QKL11" s="72"/>
      <c r="QKM11" s="72"/>
      <c r="QKN11" s="72"/>
      <c r="QKO11" s="72"/>
      <c r="QKP11" s="72"/>
      <c r="QKQ11" s="72"/>
      <c r="QKR11" s="72"/>
      <c r="QKS11" s="72"/>
      <c r="QKT11" s="72"/>
      <c r="QKU11" s="72"/>
      <c r="QKV11" s="72"/>
      <c r="QKW11" s="72"/>
      <c r="QKX11" s="72"/>
      <c r="QKY11" s="72"/>
      <c r="QKZ11" s="72"/>
      <c r="QLA11" s="72"/>
      <c r="QLB11" s="72"/>
      <c r="QLC11" s="72"/>
      <c r="QLD11" s="72"/>
      <c r="QLE11" s="72"/>
      <c r="QLF11" s="72"/>
      <c r="QLG11" s="72"/>
      <c r="QLH11" s="72"/>
      <c r="QLI11" s="72"/>
      <c r="QLJ11" s="72"/>
      <c r="QLK11" s="72"/>
      <c r="QLL11" s="72"/>
      <c r="QLM11" s="72"/>
      <c r="QLN11" s="72"/>
      <c r="QLO11" s="72"/>
      <c r="QLP11" s="72"/>
      <c r="QLQ11" s="72"/>
      <c r="QLR11" s="72"/>
      <c r="QLS11" s="72"/>
      <c r="QLT11" s="72"/>
      <c r="QLU11" s="72"/>
      <c r="QLV11" s="72"/>
      <c r="QLW11" s="72"/>
      <c r="QLX11" s="72"/>
      <c r="QLY11" s="72"/>
      <c r="QLZ11" s="72"/>
      <c r="QMA11" s="72"/>
      <c r="QMB11" s="72"/>
      <c r="QMC11" s="72"/>
      <c r="QMD11" s="72"/>
      <c r="QME11" s="72"/>
      <c r="QMF11" s="72"/>
      <c r="QMG11" s="72"/>
      <c r="QMH11" s="72"/>
      <c r="QMI11" s="72"/>
      <c r="QMJ11" s="72"/>
      <c r="QMK11" s="72"/>
      <c r="QML11" s="72"/>
      <c r="QMM11" s="72"/>
      <c r="QMN11" s="72"/>
      <c r="QMO11" s="72"/>
      <c r="QMP11" s="72"/>
      <c r="QMQ11" s="72"/>
      <c r="QMR11" s="72"/>
      <c r="QMS11" s="72"/>
      <c r="QMT11" s="72"/>
      <c r="QMU11" s="72"/>
      <c r="QMV11" s="72"/>
      <c r="QMW11" s="72"/>
      <c r="QMX11" s="72"/>
      <c r="QMY11" s="72"/>
      <c r="QMZ11" s="72"/>
      <c r="QNA11" s="72"/>
      <c r="QNB11" s="72"/>
      <c r="QNC11" s="72"/>
      <c r="QND11" s="72"/>
      <c r="QNE11" s="72"/>
      <c r="QNF11" s="72"/>
      <c r="QNG11" s="72"/>
      <c r="QNH11" s="72"/>
      <c r="QNI11" s="72"/>
      <c r="QNJ11" s="72"/>
      <c r="QNK11" s="72"/>
      <c r="QNL11" s="72"/>
      <c r="QNM11" s="72"/>
      <c r="QNN11" s="72"/>
      <c r="QNO11" s="72"/>
      <c r="QNP11" s="72"/>
      <c r="QNQ11" s="72"/>
      <c r="QNR11" s="72"/>
      <c r="QNS11" s="72"/>
      <c r="QNT11" s="72"/>
      <c r="QNU11" s="72"/>
      <c r="QNV11" s="72"/>
      <c r="QNW11" s="72"/>
      <c r="QNX11" s="72"/>
      <c r="QNY11" s="72"/>
      <c r="QNZ11" s="72"/>
      <c r="QOA11" s="72"/>
      <c r="QOB11" s="72"/>
      <c r="QOC11" s="72"/>
      <c r="QOD11" s="72"/>
      <c r="QOE11" s="72"/>
      <c r="QOF11" s="72"/>
      <c r="QOG11" s="72"/>
      <c r="QOH11" s="72"/>
      <c r="QOI11" s="72"/>
      <c r="QOJ11" s="72"/>
      <c r="QOK11" s="72"/>
      <c r="QOL11" s="72"/>
      <c r="QOM11" s="72"/>
      <c r="QON11" s="72"/>
      <c r="QOO11" s="72"/>
      <c r="QOP11" s="72"/>
      <c r="QOQ11" s="72"/>
      <c r="QOR11" s="72"/>
      <c r="QOS11" s="72"/>
      <c r="QOT11" s="72"/>
      <c r="QOU11" s="72"/>
      <c r="QOV11" s="72"/>
      <c r="QOW11" s="72"/>
      <c r="QOX11" s="72"/>
      <c r="QOY11" s="72"/>
      <c r="QOZ11" s="72"/>
      <c r="QPA11" s="72"/>
      <c r="QPB11" s="72"/>
      <c r="QPC11" s="72"/>
      <c r="QPD11" s="72"/>
      <c r="QPE11" s="72"/>
      <c r="QPF11" s="72"/>
      <c r="QPG11" s="72"/>
      <c r="QPH11" s="72"/>
      <c r="QPI11" s="72"/>
      <c r="QPJ11" s="72"/>
      <c r="QPK11" s="72"/>
      <c r="QPL11" s="72"/>
      <c r="QPM11" s="72"/>
      <c r="QPN11" s="72"/>
      <c r="QPO11" s="72"/>
      <c r="QPP11" s="72"/>
      <c r="QPQ11" s="72"/>
      <c r="QPR11" s="72"/>
      <c r="QPS11" s="72"/>
      <c r="QPT11" s="72"/>
      <c r="QPU11" s="72"/>
      <c r="QPV11" s="72"/>
      <c r="QPW11" s="72"/>
      <c r="QPX11" s="72"/>
      <c r="QPY11" s="72"/>
      <c r="QPZ11" s="72"/>
      <c r="QQA11" s="72"/>
      <c r="QQB11" s="72"/>
      <c r="QQC11" s="72"/>
      <c r="QQD11" s="72"/>
      <c r="QQE11" s="72"/>
      <c r="QQF11" s="72"/>
      <c r="QQG11" s="72"/>
      <c r="QQH11" s="72"/>
      <c r="QQI11" s="72"/>
      <c r="QQJ11" s="72"/>
      <c r="QQK11" s="72"/>
      <c r="QQL11" s="72"/>
      <c r="QQM11" s="72"/>
      <c r="QQN11" s="72"/>
      <c r="QQO11" s="72"/>
      <c r="QQP11" s="72"/>
      <c r="QQQ11" s="72"/>
      <c r="QQR11" s="72"/>
      <c r="QQS11" s="72"/>
      <c r="QQT11" s="72"/>
      <c r="QQU11" s="72"/>
      <c r="QQV11" s="72"/>
      <c r="QQW11" s="72"/>
      <c r="QQX11" s="72"/>
      <c r="QQY11" s="72"/>
      <c r="QQZ11" s="72"/>
      <c r="QRA11" s="72"/>
      <c r="QRB11" s="72"/>
      <c r="QRC11" s="72"/>
      <c r="QRD11" s="72"/>
      <c r="QRE11" s="72"/>
      <c r="QRF11" s="72"/>
      <c r="QRG11" s="72"/>
      <c r="QRH11" s="72"/>
      <c r="QRI11" s="72"/>
      <c r="QRJ11" s="72"/>
      <c r="QRK11" s="72"/>
      <c r="QRL11" s="72"/>
      <c r="QRM11" s="72"/>
      <c r="QRN11" s="72"/>
      <c r="QRO11" s="72"/>
      <c r="QRP11" s="72"/>
      <c r="QRQ11" s="72"/>
      <c r="QRR11" s="72"/>
      <c r="QRS11" s="72"/>
      <c r="QRT11" s="72"/>
      <c r="QRU11" s="72"/>
      <c r="QRV11" s="72"/>
      <c r="QRW11" s="72"/>
      <c r="QRX11" s="72"/>
      <c r="QRY11" s="72"/>
      <c r="QRZ11" s="72"/>
      <c r="QSA11" s="72"/>
      <c r="QSB11" s="72"/>
      <c r="QSC11" s="72"/>
      <c r="QSD11" s="72"/>
      <c r="QSE11" s="72"/>
      <c r="QSF11" s="72"/>
      <c r="QSG11" s="72"/>
      <c r="QSH11" s="72"/>
      <c r="QSI11" s="72"/>
      <c r="QSJ11" s="72"/>
      <c r="QSK11" s="72"/>
      <c r="QSL11" s="72"/>
      <c r="QSM11" s="72"/>
      <c r="QSN11" s="72"/>
      <c r="QSO11" s="72"/>
      <c r="QSP11" s="72"/>
      <c r="QSQ11" s="72"/>
      <c r="QSR11" s="72"/>
      <c r="QSS11" s="72"/>
      <c r="QST11" s="72"/>
      <c r="QSU11" s="72"/>
      <c r="QSV11" s="72"/>
      <c r="QSW11" s="72"/>
      <c r="QSX11" s="72"/>
      <c r="QSY11" s="72"/>
      <c r="QSZ11" s="72"/>
      <c r="QTA11" s="72"/>
      <c r="QTB11" s="72"/>
      <c r="QTC11" s="72"/>
      <c r="QTD11" s="72"/>
      <c r="QTE11" s="72"/>
      <c r="QTF11" s="72"/>
      <c r="QTG11" s="72"/>
      <c r="QTH11" s="72"/>
      <c r="QTI11" s="72"/>
      <c r="QTJ11" s="72"/>
      <c r="QTK11" s="72"/>
      <c r="QTL11" s="72"/>
      <c r="QTM11" s="72"/>
      <c r="QTN11" s="72"/>
      <c r="QTO11" s="72"/>
      <c r="QTP11" s="72"/>
      <c r="QTQ11" s="72"/>
      <c r="QTR11" s="72"/>
      <c r="QTS11" s="72"/>
      <c r="QTT11" s="72"/>
      <c r="QTU11" s="72"/>
      <c r="QTV11" s="72"/>
      <c r="QTW11" s="72"/>
      <c r="QTX11" s="72"/>
      <c r="QTY11" s="72"/>
      <c r="QTZ11" s="72"/>
      <c r="QUA11" s="72"/>
      <c r="QUB11" s="72"/>
      <c r="QUC11" s="72"/>
      <c r="QUD11" s="72"/>
      <c r="QUE11" s="72"/>
      <c r="QUF11" s="72"/>
      <c r="QUG11" s="72"/>
      <c r="QUH11" s="72"/>
      <c r="QUI11" s="72"/>
      <c r="QUJ11" s="72"/>
      <c r="QUK11" s="72"/>
      <c r="QUL11" s="72"/>
      <c r="QUM11" s="72"/>
      <c r="QUN11" s="72"/>
      <c r="QUO11" s="72"/>
      <c r="QUP11" s="72"/>
      <c r="QUQ11" s="72"/>
      <c r="QUR11" s="72"/>
      <c r="QUS11" s="72"/>
      <c r="QUT11" s="72"/>
      <c r="QUU11" s="72"/>
      <c r="QUV11" s="72"/>
      <c r="QUW11" s="72"/>
      <c r="QUX11" s="72"/>
      <c r="QUY11" s="72"/>
      <c r="QUZ11" s="72"/>
      <c r="QVA11" s="72"/>
      <c r="QVB11" s="72"/>
      <c r="QVC11" s="72"/>
      <c r="QVD11" s="72"/>
      <c r="QVE11" s="72"/>
      <c r="QVF11" s="72"/>
      <c r="QVG11" s="72"/>
      <c r="QVH11" s="72"/>
      <c r="QVI11" s="72"/>
      <c r="QVJ11" s="72"/>
      <c r="QVK11" s="72"/>
      <c r="QVL11" s="72"/>
      <c r="QVM11" s="72"/>
      <c r="QVN11" s="72"/>
      <c r="QVO11" s="72"/>
      <c r="QVP11" s="72"/>
      <c r="QVQ11" s="72"/>
      <c r="QVR11" s="72"/>
      <c r="QVS11" s="72"/>
      <c r="QVT11" s="72"/>
      <c r="QVU11" s="72"/>
      <c r="QVV11" s="72"/>
      <c r="QVW11" s="72"/>
      <c r="QVX11" s="72"/>
      <c r="QVY11" s="72"/>
      <c r="QVZ11" s="72"/>
      <c r="QWA11" s="72"/>
      <c r="QWB11" s="72"/>
      <c r="QWC11" s="72"/>
      <c r="QWD11" s="72"/>
      <c r="QWE11" s="72"/>
      <c r="QWF11" s="72"/>
      <c r="QWG11" s="72"/>
      <c r="QWH11" s="72"/>
      <c r="QWI11" s="72"/>
      <c r="QWJ11" s="72"/>
      <c r="QWK11" s="72"/>
      <c r="QWL11" s="72"/>
      <c r="QWM11" s="72"/>
      <c r="QWN11" s="72"/>
      <c r="QWO11" s="72"/>
      <c r="QWP11" s="72"/>
      <c r="QWQ11" s="72"/>
      <c r="QWR11" s="72"/>
      <c r="QWS11" s="72"/>
      <c r="QWT11" s="72"/>
      <c r="QWU11" s="72"/>
      <c r="QWV11" s="72"/>
      <c r="QWW11" s="72"/>
      <c r="QWX11" s="72"/>
      <c r="QWY11" s="72"/>
      <c r="QWZ11" s="72"/>
      <c r="QXA11" s="72"/>
      <c r="QXB11" s="72"/>
      <c r="QXC11" s="72"/>
      <c r="QXD11" s="72"/>
      <c r="QXE11" s="72"/>
      <c r="QXF11" s="72"/>
      <c r="QXG11" s="72"/>
      <c r="QXH11" s="72"/>
      <c r="QXI11" s="72"/>
      <c r="QXJ11" s="72"/>
      <c r="QXK11" s="72"/>
      <c r="QXL11" s="72"/>
      <c r="QXM11" s="72"/>
      <c r="QXN11" s="72"/>
      <c r="QXO11" s="72"/>
      <c r="QXP11" s="72"/>
      <c r="QXQ11" s="72"/>
      <c r="QXR11" s="72"/>
      <c r="QXS11" s="72"/>
      <c r="QXT11" s="72"/>
      <c r="QXU11" s="72"/>
      <c r="QXV11" s="72"/>
      <c r="QXW11" s="72"/>
      <c r="QXX11" s="72"/>
      <c r="QXY11" s="72"/>
      <c r="QXZ11" s="72"/>
      <c r="QYA11" s="72"/>
      <c r="QYB11" s="72"/>
      <c r="QYC11" s="72"/>
      <c r="QYD11" s="72"/>
      <c r="QYE11" s="72"/>
      <c r="QYF11" s="72"/>
      <c r="QYG11" s="72"/>
      <c r="QYH11" s="72"/>
      <c r="QYI11" s="72"/>
      <c r="QYJ11" s="72"/>
      <c r="QYK11" s="72"/>
      <c r="QYL11" s="72"/>
      <c r="QYM11" s="72"/>
      <c r="QYN11" s="72"/>
      <c r="QYO11" s="72"/>
      <c r="QYP11" s="72"/>
      <c r="QYQ11" s="72"/>
      <c r="QYR11" s="72"/>
      <c r="QYS11" s="72"/>
      <c r="QYT11" s="72"/>
      <c r="QYU11" s="72"/>
      <c r="QYV11" s="72"/>
      <c r="QYW11" s="72"/>
      <c r="QYX11" s="72"/>
      <c r="QYY11" s="72"/>
      <c r="QYZ11" s="72"/>
      <c r="QZA11" s="72"/>
      <c r="QZB11" s="72"/>
      <c r="QZC11" s="72"/>
      <c r="QZD11" s="72"/>
      <c r="QZE11" s="72"/>
      <c r="QZF11" s="72"/>
      <c r="QZG11" s="72"/>
      <c r="QZH11" s="72"/>
      <c r="QZI11" s="72"/>
      <c r="QZJ11" s="72"/>
      <c r="QZK11" s="72"/>
      <c r="QZL11" s="72"/>
      <c r="QZM11" s="72"/>
      <c r="QZN11" s="72"/>
      <c r="QZO11" s="72"/>
      <c r="QZP11" s="72"/>
      <c r="QZQ11" s="72"/>
      <c r="QZR11" s="72"/>
      <c r="QZS11" s="72"/>
      <c r="QZT11" s="72"/>
      <c r="QZU11" s="72"/>
      <c r="QZV11" s="72"/>
      <c r="QZW11" s="72"/>
      <c r="QZX11" s="72"/>
      <c r="QZY11" s="72"/>
      <c r="QZZ11" s="72"/>
      <c r="RAA11" s="72"/>
      <c r="RAB11" s="72"/>
      <c r="RAC11" s="72"/>
      <c r="RAD11" s="72"/>
      <c r="RAE11" s="72"/>
      <c r="RAF11" s="72"/>
      <c r="RAG11" s="72"/>
      <c r="RAH11" s="72"/>
      <c r="RAI11" s="72"/>
      <c r="RAJ11" s="72"/>
      <c r="RAK11" s="72"/>
      <c r="RAL11" s="72"/>
      <c r="RAM11" s="72"/>
      <c r="RAN11" s="72"/>
      <c r="RAO11" s="72"/>
      <c r="RAP11" s="72"/>
      <c r="RAQ11" s="72"/>
      <c r="RAR11" s="72"/>
      <c r="RAS11" s="72"/>
      <c r="RAT11" s="72"/>
      <c r="RAU11" s="72"/>
      <c r="RAV11" s="72"/>
      <c r="RAW11" s="72"/>
      <c r="RAX11" s="72"/>
      <c r="RAY11" s="72"/>
      <c r="RAZ11" s="72"/>
      <c r="RBA11" s="72"/>
      <c r="RBB11" s="72"/>
      <c r="RBC11" s="72"/>
      <c r="RBD11" s="72"/>
      <c r="RBE11" s="72"/>
      <c r="RBF11" s="72"/>
      <c r="RBG11" s="72"/>
      <c r="RBH11" s="72"/>
      <c r="RBI11" s="72"/>
      <c r="RBJ11" s="72"/>
      <c r="RBK11" s="72"/>
      <c r="RBL11" s="72"/>
      <c r="RBM11" s="72"/>
      <c r="RBN11" s="72"/>
      <c r="RBO11" s="72"/>
      <c r="RBP11" s="72"/>
      <c r="RBQ11" s="72"/>
      <c r="RBR11" s="72"/>
      <c r="RBS11" s="72"/>
      <c r="RBT11" s="72"/>
      <c r="RBU11" s="72"/>
      <c r="RBV11" s="72"/>
      <c r="RBW11" s="72"/>
      <c r="RBX11" s="72"/>
      <c r="RBY11" s="72"/>
      <c r="RBZ11" s="72"/>
      <c r="RCA11" s="72"/>
      <c r="RCB11" s="72"/>
      <c r="RCC11" s="72"/>
      <c r="RCD11" s="72"/>
      <c r="RCE11" s="72"/>
      <c r="RCF11" s="72"/>
      <c r="RCG11" s="72"/>
      <c r="RCH11" s="72"/>
      <c r="RCI11" s="72"/>
      <c r="RCJ11" s="72"/>
      <c r="RCK11" s="72"/>
      <c r="RCL11" s="72"/>
      <c r="RCM11" s="72"/>
      <c r="RCN11" s="72"/>
      <c r="RCO11" s="72"/>
      <c r="RCP11" s="72"/>
      <c r="RCQ11" s="72"/>
      <c r="RCR11" s="72"/>
      <c r="RCS11" s="72"/>
      <c r="RCT11" s="72"/>
      <c r="RCU11" s="72"/>
      <c r="RCV11" s="72"/>
      <c r="RCW11" s="72"/>
      <c r="RCX11" s="72"/>
      <c r="RCY11" s="72"/>
      <c r="RCZ11" s="72"/>
      <c r="RDA11" s="72"/>
      <c r="RDB11" s="72"/>
      <c r="RDC11" s="72"/>
      <c r="RDD11" s="72"/>
      <c r="RDE11" s="72"/>
      <c r="RDF11" s="72"/>
      <c r="RDG11" s="72"/>
      <c r="RDH11" s="72"/>
      <c r="RDI11" s="72"/>
      <c r="RDJ11" s="72"/>
      <c r="RDK11" s="72"/>
      <c r="RDL11" s="72"/>
      <c r="RDM11" s="72"/>
      <c r="RDN11" s="72"/>
      <c r="RDO11" s="72"/>
      <c r="RDP11" s="72"/>
      <c r="RDQ11" s="72"/>
      <c r="RDR11" s="72"/>
      <c r="RDS11" s="72"/>
      <c r="RDT11" s="72"/>
      <c r="RDU11" s="72"/>
      <c r="RDV11" s="72"/>
      <c r="RDW11" s="72"/>
      <c r="RDX11" s="72"/>
      <c r="RDY11" s="72"/>
      <c r="RDZ11" s="72"/>
      <c r="REA11" s="72"/>
      <c r="REB11" s="72"/>
      <c r="REC11" s="72"/>
      <c r="RED11" s="72"/>
      <c r="REE11" s="72"/>
      <c r="REF11" s="72"/>
      <c r="REG11" s="72"/>
      <c r="REH11" s="72"/>
      <c r="REI11" s="72"/>
      <c r="REJ11" s="72"/>
      <c r="REK11" s="72"/>
      <c r="REL11" s="72"/>
      <c r="REM11" s="72"/>
      <c r="REN11" s="72"/>
      <c r="REO11" s="72"/>
      <c r="REP11" s="72"/>
      <c r="REQ11" s="72"/>
      <c r="RER11" s="72"/>
      <c r="RES11" s="72"/>
      <c r="RET11" s="72"/>
      <c r="REU11" s="72"/>
      <c r="REV11" s="72"/>
      <c r="REW11" s="72"/>
      <c r="REX11" s="72"/>
      <c r="REY11" s="72"/>
      <c r="REZ11" s="72"/>
      <c r="RFA11" s="72"/>
      <c r="RFB11" s="72"/>
      <c r="RFC11" s="72"/>
      <c r="RFD11" s="72"/>
      <c r="RFE11" s="72"/>
      <c r="RFF11" s="72"/>
      <c r="RFG11" s="72"/>
      <c r="RFH11" s="72"/>
      <c r="RFI11" s="72"/>
      <c r="RFJ11" s="72"/>
      <c r="RFK11" s="72"/>
      <c r="RFL11" s="72"/>
      <c r="RFM11" s="72"/>
      <c r="RFN11" s="72"/>
      <c r="RFO11" s="72"/>
      <c r="RFP11" s="72"/>
      <c r="RFQ11" s="72"/>
      <c r="RFR11" s="72"/>
      <c r="RFS11" s="72"/>
      <c r="RFT11" s="72"/>
      <c r="RFU11" s="72"/>
      <c r="RFV11" s="72"/>
      <c r="RFW11" s="72"/>
      <c r="RFX11" s="72"/>
      <c r="RFY11" s="72"/>
      <c r="RFZ11" s="72"/>
      <c r="RGA11" s="72"/>
      <c r="RGB11" s="72"/>
      <c r="RGC11" s="72"/>
      <c r="RGD11" s="72"/>
      <c r="RGE11" s="72"/>
      <c r="RGF11" s="72"/>
      <c r="RGG11" s="72"/>
      <c r="RGH11" s="72"/>
      <c r="RGI11" s="72"/>
      <c r="RGJ11" s="72"/>
      <c r="RGK11" s="72"/>
      <c r="RGL11" s="72"/>
      <c r="RGM11" s="72"/>
      <c r="RGN11" s="72"/>
      <c r="RGO11" s="72"/>
      <c r="RGP11" s="72"/>
      <c r="RGQ11" s="72"/>
      <c r="RGR11" s="72"/>
      <c r="RGS11" s="72"/>
      <c r="RGT11" s="72"/>
      <c r="RGU11" s="72"/>
      <c r="RGV11" s="72"/>
      <c r="RGW11" s="72"/>
      <c r="RGX11" s="72"/>
      <c r="RGY11" s="72"/>
      <c r="RGZ11" s="72"/>
      <c r="RHA11" s="72"/>
      <c r="RHB11" s="72"/>
      <c r="RHC11" s="72"/>
      <c r="RHD11" s="72"/>
      <c r="RHE11" s="72"/>
      <c r="RHF11" s="72"/>
      <c r="RHG11" s="72"/>
      <c r="RHH11" s="72"/>
      <c r="RHI11" s="72"/>
      <c r="RHJ11" s="72"/>
      <c r="RHK11" s="72"/>
      <c r="RHL11" s="72"/>
      <c r="RHM11" s="72"/>
      <c r="RHN11" s="72"/>
      <c r="RHO11" s="72"/>
      <c r="RHP11" s="72"/>
      <c r="RHQ11" s="72"/>
      <c r="RHR11" s="72"/>
      <c r="RHS11" s="72"/>
      <c r="RHT11" s="72"/>
      <c r="RHU11" s="72"/>
      <c r="RHV11" s="72"/>
      <c r="RHW11" s="72"/>
      <c r="RHX11" s="72"/>
      <c r="RHY11" s="72"/>
      <c r="RHZ11" s="72"/>
      <c r="RIA11" s="72"/>
      <c r="RIB11" s="72"/>
      <c r="RIC11" s="72"/>
      <c r="RID11" s="72"/>
      <c r="RIE11" s="72"/>
      <c r="RIF11" s="72"/>
      <c r="RIG11" s="72"/>
      <c r="RIH11" s="72"/>
      <c r="RII11" s="72"/>
      <c r="RIJ11" s="72"/>
      <c r="RIK11" s="72"/>
      <c r="RIL11" s="72"/>
      <c r="RIM11" s="72"/>
      <c r="RIN11" s="72"/>
      <c r="RIO11" s="72"/>
      <c r="RIP11" s="72"/>
      <c r="RIQ11" s="72"/>
      <c r="RIR11" s="72"/>
      <c r="RIS11" s="72"/>
      <c r="RIT11" s="72"/>
      <c r="RIU11" s="72"/>
      <c r="RIV11" s="72"/>
      <c r="RIW11" s="72"/>
      <c r="RIX11" s="72"/>
      <c r="RIY11" s="72"/>
      <c r="RIZ11" s="72"/>
      <c r="RJA11" s="72"/>
      <c r="RJB11" s="72"/>
      <c r="RJC11" s="72"/>
      <c r="RJD11" s="72"/>
      <c r="RJE11" s="72"/>
      <c r="RJF11" s="72"/>
      <c r="RJG11" s="72"/>
      <c r="RJH11" s="72"/>
      <c r="RJI11" s="72"/>
      <c r="RJJ11" s="72"/>
      <c r="RJK11" s="72"/>
      <c r="RJL11" s="72"/>
      <c r="RJM11" s="72"/>
      <c r="RJN11" s="72"/>
      <c r="RJO11" s="72"/>
      <c r="RJP11" s="72"/>
      <c r="RJQ11" s="72"/>
      <c r="RJR11" s="72"/>
      <c r="RJS11" s="72"/>
      <c r="RJT11" s="72"/>
      <c r="RJU11" s="72"/>
      <c r="RJV11" s="72"/>
      <c r="RJW11" s="72"/>
      <c r="RJX11" s="72"/>
      <c r="RJY11" s="72"/>
      <c r="RJZ11" s="72"/>
      <c r="RKA11" s="72"/>
      <c r="RKB11" s="72"/>
      <c r="RKC11" s="72"/>
      <c r="RKD11" s="72"/>
      <c r="RKE11" s="72"/>
      <c r="RKF11" s="72"/>
      <c r="RKG11" s="72"/>
      <c r="RKH11" s="72"/>
      <c r="RKI11" s="72"/>
      <c r="RKJ11" s="72"/>
      <c r="RKK11" s="72"/>
      <c r="RKL11" s="72"/>
      <c r="RKM11" s="72"/>
      <c r="RKN11" s="72"/>
      <c r="RKO11" s="72"/>
      <c r="RKP11" s="72"/>
      <c r="RKQ11" s="72"/>
      <c r="RKR11" s="72"/>
      <c r="RKS11" s="72"/>
      <c r="RKT11" s="72"/>
      <c r="RKU11" s="72"/>
      <c r="RKV11" s="72"/>
      <c r="RKW11" s="72"/>
      <c r="RKX11" s="72"/>
      <c r="RKY11" s="72"/>
      <c r="RKZ11" s="72"/>
      <c r="RLA11" s="72"/>
      <c r="RLB11" s="72"/>
      <c r="RLC11" s="72"/>
      <c r="RLD11" s="72"/>
      <c r="RLE11" s="72"/>
      <c r="RLF11" s="72"/>
      <c r="RLG11" s="72"/>
      <c r="RLH11" s="72"/>
      <c r="RLI11" s="72"/>
      <c r="RLJ11" s="72"/>
      <c r="RLK11" s="72"/>
      <c r="RLL11" s="72"/>
      <c r="RLM11" s="72"/>
      <c r="RLN11" s="72"/>
      <c r="RLO11" s="72"/>
      <c r="RLP11" s="72"/>
      <c r="RLQ11" s="72"/>
      <c r="RLR11" s="72"/>
      <c r="RLS11" s="72"/>
      <c r="RLT11" s="72"/>
      <c r="RLU11" s="72"/>
      <c r="RLV11" s="72"/>
      <c r="RLW11" s="72"/>
      <c r="RLX11" s="72"/>
      <c r="RLY11" s="72"/>
      <c r="RLZ11" s="72"/>
      <c r="RMA11" s="72"/>
      <c r="RMB11" s="72"/>
      <c r="RMC11" s="72"/>
      <c r="RMD11" s="72"/>
      <c r="RME11" s="72"/>
      <c r="RMF11" s="72"/>
      <c r="RMG11" s="72"/>
      <c r="RMH11" s="72"/>
      <c r="RMI11" s="72"/>
      <c r="RMJ11" s="72"/>
      <c r="RMK11" s="72"/>
      <c r="RML11" s="72"/>
      <c r="RMM11" s="72"/>
      <c r="RMN11" s="72"/>
      <c r="RMO11" s="72"/>
      <c r="RMP11" s="72"/>
      <c r="RMQ11" s="72"/>
      <c r="RMR11" s="72"/>
      <c r="RMS11" s="72"/>
      <c r="RMT11" s="72"/>
      <c r="RMU11" s="72"/>
      <c r="RMV11" s="72"/>
      <c r="RMW11" s="72"/>
      <c r="RMX11" s="72"/>
      <c r="RMY11" s="72"/>
      <c r="RMZ11" s="72"/>
      <c r="RNA11" s="72"/>
      <c r="RNB11" s="72"/>
      <c r="RNC11" s="72"/>
      <c r="RND11" s="72"/>
      <c r="RNE11" s="72"/>
      <c r="RNF11" s="72"/>
      <c r="RNG11" s="72"/>
      <c r="RNH11" s="72"/>
      <c r="RNI11" s="72"/>
      <c r="RNJ11" s="72"/>
      <c r="RNK11" s="72"/>
      <c r="RNL11" s="72"/>
      <c r="RNM11" s="72"/>
      <c r="RNN11" s="72"/>
      <c r="RNO11" s="72"/>
      <c r="RNP11" s="72"/>
      <c r="RNQ11" s="72"/>
      <c r="RNR11" s="72"/>
      <c r="RNS11" s="72"/>
      <c r="RNT11" s="72"/>
      <c r="RNU11" s="72"/>
      <c r="RNV11" s="72"/>
      <c r="RNW11" s="72"/>
      <c r="RNX11" s="72"/>
      <c r="RNY11" s="72"/>
      <c r="RNZ11" s="72"/>
      <c r="ROA11" s="72"/>
      <c r="ROB11" s="72"/>
      <c r="ROC11" s="72"/>
      <c r="ROD11" s="72"/>
      <c r="ROE11" s="72"/>
      <c r="ROF11" s="72"/>
      <c r="ROG11" s="72"/>
      <c r="ROH11" s="72"/>
      <c r="ROI11" s="72"/>
      <c r="ROJ11" s="72"/>
      <c r="ROK11" s="72"/>
      <c r="ROL11" s="72"/>
      <c r="ROM11" s="72"/>
      <c r="RON11" s="72"/>
      <c r="ROO11" s="72"/>
      <c r="ROP11" s="72"/>
      <c r="ROQ11" s="72"/>
      <c r="ROR11" s="72"/>
      <c r="ROS11" s="72"/>
      <c r="ROT11" s="72"/>
      <c r="ROU11" s="72"/>
      <c r="ROV11" s="72"/>
      <c r="ROW11" s="72"/>
      <c r="ROX11" s="72"/>
      <c r="ROY11" s="72"/>
      <c r="ROZ11" s="72"/>
      <c r="RPA11" s="72"/>
      <c r="RPB11" s="72"/>
      <c r="RPC11" s="72"/>
      <c r="RPD11" s="72"/>
      <c r="RPE11" s="72"/>
      <c r="RPF11" s="72"/>
      <c r="RPG11" s="72"/>
      <c r="RPH11" s="72"/>
      <c r="RPI11" s="72"/>
      <c r="RPJ11" s="72"/>
      <c r="RPK11" s="72"/>
      <c r="RPL11" s="72"/>
      <c r="RPM11" s="72"/>
      <c r="RPN11" s="72"/>
      <c r="RPO11" s="72"/>
      <c r="RPP11" s="72"/>
      <c r="RPQ11" s="72"/>
      <c r="RPR11" s="72"/>
      <c r="RPS11" s="72"/>
      <c r="RPT11" s="72"/>
      <c r="RPU11" s="72"/>
      <c r="RPV11" s="72"/>
      <c r="RPW11" s="72"/>
      <c r="RPX11" s="72"/>
      <c r="RPY11" s="72"/>
      <c r="RPZ11" s="72"/>
      <c r="RQA11" s="72"/>
      <c r="RQB11" s="72"/>
      <c r="RQC11" s="72"/>
      <c r="RQD11" s="72"/>
      <c r="RQE11" s="72"/>
      <c r="RQF11" s="72"/>
      <c r="RQG11" s="72"/>
      <c r="RQH11" s="72"/>
      <c r="RQI11" s="72"/>
      <c r="RQJ11" s="72"/>
      <c r="RQK11" s="72"/>
      <c r="RQL11" s="72"/>
      <c r="RQM11" s="72"/>
      <c r="RQN11" s="72"/>
      <c r="RQO11" s="72"/>
      <c r="RQP11" s="72"/>
      <c r="RQQ11" s="72"/>
      <c r="RQR11" s="72"/>
      <c r="RQS11" s="72"/>
      <c r="RQT11" s="72"/>
      <c r="RQU11" s="72"/>
      <c r="RQV11" s="72"/>
      <c r="RQW11" s="72"/>
      <c r="RQX11" s="72"/>
      <c r="RQY11" s="72"/>
      <c r="RQZ11" s="72"/>
      <c r="RRA11" s="72"/>
      <c r="RRB11" s="72"/>
      <c r="RRC11" s="72"/>
      <c r="RRD11" s="72"/>
      <c r="RRE11" s="72"/>
      <c r="RRF11" s="72"/>
      <c r="RRG11" s="72"/>
      <c r="RRH11" s="72"/>
      <c r="RRI11" s="72"/>
      <c r="RRJ11" s="72"/>
      <c r="RRK11" s="72"/>
      <c r="RRL11" s="72"/>
      <c r="RRM11" s="72"/>
      <c r="RRN11" s="72"/>
      <c r="RRO11" s="72"/>
      <c r="RRP11" s="72"/>
      <c r="RRQ11" s="72"/>
      <c r="RRR11" s="72"/>
      <c r="RRS11" s="72"/>
      <c r="RRT11" s="72"/>
      <c r="RRU11" s="72"/>
      <c r="RRV11" s="72"/>
      <c r="RRW11" s="72"/>
      <c r="RRX11" s="72"/>
      <c r="RRY11" s="72"/>
      <c r="RRZ11" s="72"/>
      <c r="RSA11" s="72"/>
      <c r="RSB11" s="72"/>
      <c r="RSC11" s="72"/>
      <c r="RSD11" s="72"/>
      <c r="RSE11" s="72"/>
      <c r="RSF11" s="72"/>
      <c r="RSG11" s="72"/>
      <c r="RSH11" s="72"/>
      <c r="RSI11" s="72"/>
      <c r="RSJ11" s="72"/>
      <c r="RSK11" s="72"/>
      <c r="RSL11" s="72"/>
      <c r="RSM11" s="72"/>
      <c r="RSN11" s="72"/>
      <c r="RSO11" s="72"/>
      <c r="RSP11" s="72"/>
      <c r="RSQ11" s="72"/>
      <c r="RSR11" s="72"/>
      <c r="RSS11" s="72"/>
      <c r="RST11" s="72"/>
      <c r="RSU11" s="72"/>
      <c r="RSV11" s="72"/>
      <c r="RSW11" s="72"/>
      <c r="RSX11" s="72"/>
      <c r="RSY11" s="72"/>
      <c r="RSZ11" s="72"/>
      <c r="RTA11" s="72"/>
      <c r="RTB11" s="72"/>
      <c r="RTC11" s="72"/>
      <c r="RTD11" s="72"/>
      <c r="RTE11" s="72"/>
      <c r="RTF11" s="72"/>
      <c r="RTG11" s="72"/>
      <c r="RTH11" s="72"/>
      <c r="RTI11" s="72"/>
      <c r="RTJ11" s="72"/>
      <c r="RTK11" s="72"/>
      <c r="RTL11" s="72"/>
      <c r="RTM11" s="72"/>
      <c r="RTN11" s="72"/>
      <c r="RTO11" s="72"/>
      <c r="RTP11" s="72"/>
      <c r="RTQ11" s="72"/>
      <c r="RTR11" s="72"/>
      <c r="RTS11" s="72"/>
      <c r="RTT11" s="72"/>
      <c r="RTU11" s="72"/>
      <c r="RTV11" s="72"/>
      <c r="RTW11" s="72"/>
      <c r="RTX11" s="72"/>
      <c r="RTY11" s="72"/>
      <c r="RTZ11" s="72"/>
      <c r="RUA11" s="72"/>
      <c r="RUB11" s="72"/>
      <c r="RUC11" s="72"/>
      <c r="RUD11" s="72"/>
      <c r="RUE11" s="72"/>
      <c r="RUF11" s="72"/>
      <c r="RUG11" s="72"/>
      <c r="RUH11" s="72"/>
      <c r="RUI11" s="72"/>
      <c r="RUJ11" s="72"/>
      <c r="RUK11" s="72"/>
      <c r="RUL11" s="72"/>
      <c r="RUM11" s="72"/>
      <c r="RUN11" s="72"/>
      <c r="RUO11" s="72"/>
      <c r="RUP11" s="72"/>
      <c r="RUQ11" s="72"/>
      <c r="RUR11" s="72"/>
      <c r="RUS11" s="72"/>
      <c r="RUT11" s="72"/>
      <c r="RUU11" s="72"/>
      <c r="RUV11" s="72"/>
      <c r="RUW11" s="72"/>
      <c r="RUX11" s="72"/>
      <c r="RUY11" s="72"/>
      <c r="RUZ11" s="72"/>
      <c r="RVA11" s="72"/>
      <c r="RVB11" s="72"/>
      <c r="RVC11" s="72"/>
      <c r="RVD11" s="72"/>
      <c r="RVE11" s="72"/>
      <c r="RVF11" s="72"/>
      <c r="RVG11" s="72"/>
      <c r="RVH11" s="72"/>
      <c r="RVI11" s="72"/>
      <c r="RVJ11" s="72"/>
      <c r="RVK11" s="72"/>
      <c r="RVL11" s="72"/>
      <c r="RVM11" s="72"/>
      <c r="RVN11" s="72"/>
      <c r="RVO11" s="72"/>
      <c r="RVP11" s="72"/>
      <c r="RVQ11" s="72"/>
      <c r="RVR11" s="72"/>
      <c r="RVS11" s="72"/>
      <c r="RVT11" s="72"/>
      <c r="RVU11" s="72"/>
      <c r="RVV11" s="72"/>
      <c r="RVW11" s="72"/>
      <c r="RVX11" s="72"/>
      <c r="RVY11" s="72"/>
      <c r="RVZ11" s="72"/>
      <c r="RWA11" s="72"/>
      <c r="RWB11" s="72"/>
      <c r="RWC11" s="72"/>
      <c r="RWD11" s="72"/>
      <c r="RWE11" s="72"/>
      <c r="RWF11" s="72"/>
      <c r="RWG11" s="72"/>
      <c r="RWH11" s="72"/>
      <c r="RWI11" s="72"/>
      <c r="RWJ11" s="72"/>
      <c r="RWK11" s="72"/>
      <c r="RWL11" s="72"/>
      <c r="RWM11" s="72"/>
      <c r="RWN11" s="72"/>
      <c r="RWO11" s="72"/>
      <c r="RWP11" s="72"/>
      <c r="RWQ11" s="72"/>
      <c r="RWR11" s="72"/>
      <c r="RWS11" s="72"/>
      <c r="RWT11" s="72"/>
      <c r="RWU11" s="72"/>
      <c r="RWV11" s="72"/>
      <c r="RWW11" s="72"/>
      <c r="RWX11" s="72"/>
      <c r="RWY11" s="72"/>
      <c r="RWZ11" s="72"/>
      <c r="RXA11" s="72"/>
      <c r="RXB11" s="72"/>
      <c r="RXC11" s="72"/>
      <c r="RXD11" s="72"/>
      <c r="RXE11" s="72"/>
      <c r="RXF11" s="72"/>
      <c r="RXG11" s="72"/>
      <c r="RXH11" s="72"/>
      <c r="RXI11" s="72"/>
      <c r="RXJ11" s="72"/>
      <c r="RXK11" s="72"/>
      <c r="RXL11" s="72"/>
      <c r="RXM11" s="72"/>
      <c r="RXN11" s="72"/>
      <c r="RXO11" s="72"/>
      <c r="RXP11" s="72"/>
      <c r="RXQ11" s="72"/>
      <c r="RXR11" s="72"/>
      <c r="RXS11" s="72"/>
      <c r="RXT11" s="72"/>
      <c r="RXU11" s="72"/>
      <c r="RXV11" s="72"/>
      <c r="RXW11" s="72"/>
      <c r="RXX11" s="72"/>
      <c r="RXY11" s="72"/>
      <c r="RXZ11" s="72"/>
      <c r="RYA11" s="72"/>
      <c r="RYB11" s="72"/>
      <c r="RYC11" s="72"/>
      <c r="RYD11" s="72"/>
      <c r="RYE11" s="72"/>
      <c r="RYF11" s="72"/>
      <c r="RYG11" s="72"/>
      <c r="RYH11" s="72"/>
      <c r="RYI11" s="72"/>
      <c r="RYJ11" s="72"/>
      <c r="RYK11" s="72"/>
      <c r="RYL11" s="72"/>
      <c r="RYM11" s="72"/>
      <c r="RYN11" s="72"/>
      <c r="RYO11" s="72"/>
      <c r="RYP11" s="72"/>
      <c r="RYQ11" s="72"/>
      <c r="RYR11" s="72"/>
      <c r="RYS11" s="72"/>
      <c r="RYT11" s="72"/>
      <c r="RYU11" s="72"/>
      <c r="RYV11" s="72"/>
      <c r="RYW11" s="72"/>
      <c r="RYX11" s="72"/>
      <c r="RYY11" s="72"/>
      <c r="RYZ11" s="72"/>
      <c r="RZA11" s="72"/>
      <c r="RZB11" s="72"/>
      <c r="RZC11" s="72"/>
      <c r="RZD11" s="72"/>
      <c r="RZE11" s="72"/>
      <c r="RZF11" s="72"/>
      <c r="RZG11" s="72"/>
      <c r="RZH11" s="72"/>
      <c r="RZI11" s="72"/>
      <c r="RZJ11" s="72"/>
      <c r="RZK11" s="72"/>
      <c r="RZL11" s="72"/>
      <c r="RZM11" s="72"/>
      <c r="RZN11" s="72"/>
      <c r="RZO11" s="72"/>
      <c r="RZP11" s="72"/>
      <c r="RZQ11" s="72"/>
      <c r="RZR11" s="72"/>
      <c r="RZS11" s="72"/>
      <c r="RZT11" s="72"/>
      <c r="RZU11" s="72"/>
      <c r="RZV11" s="72"/>
      <c r="RZW11" s="72"/>
      <c r="RZX11" s="72"/>
      <c r="RZY11" s="72"/>
      <c r="RZZ11" s="72"/>
      <c r="SAA11" s="72"/>
      <c r="SAB11" s="72"/>
      <c r="SAC11" s="72"/>
      <c r="SAD11" s="72"/>
      <c r="SAE11" s="72"/>
      <c r="SAF11" s="72"/>
      <c r="SAG11" s="72"/>
      <c r="SAH11" s="72"/>
      <c r="SAI11" s="72"/>
      <c r="SAJ11" s="72"/>
      <c r="SAK11" s="72"/>
      <c r="SAL11" s="72"/>
      <c r="SAM11" s="72"/>
      <c r="SAN11" s="72"/>
      <c r="SAO11" s="72"/>
      <c r="SAP11" s="72"/>
      <c r="SAQ11" s="72"/>
      <c r="SAR11" s="72"/>
      <c r="SAS11" s="72"/>
      <c r="SAT11" s="72"/>
      <c r="SAU11" s="72"/>
      <c r="SAV11" s="72"/>
      <c r="SAW11" s="72"/>
      <c r="SAX11" s="72"/>
      <c r="SAY11" s="72"/>
      <c r="SAZ11" s="72"/>
      <c r="SBA11" s="72"/>
      <c r="SBB11" s="72"/>
      <c r="SBC11" s="72"/>
      <c r="SBD11" s="72"/>
      <c r="SBE11" s="72"/>
      <c r="SBF11" s="72"/>
      <c r="SBG11" s="72"/>
      <c r="SBH11" s="72"/>
      <c r="SBI11" s="72"/>
      <c r="SBJ11" s="72"/>
      <c r="SBK11" s="72"/>
      <c r="SBL11" s="72"/>
      <c r="SBM11" s="72"/>
      <c r="SBN11" s="72"/>
      <c r="SBO11" s="72"/>
      <c r="SBP11" s="72"/>
      <c r="SBQ11" s="72"/>
      <c r="SBR11" s="72"/>
      <c r="SBS11" s="72"/>
      <c r="SBT11" s="72"/>
      <c r="SBU11" s="72"/>
      <c r="SBV11" s="72"/>
      <c r="SBW11" s="72"/>
      <c r="SBX11" s="72"/>
      <c r="SBY11" s="72"/>
      <c r="SBZ11" s="72"/>
      <c r="SCA11" s="72"/>
      <c r="SCB11" s="72"/>
      <c r="SCC11" s="72"/>
      <c r="SCD11" s="72"/>
      <c r="SCE11" s="72"/>
      <c r="SCF11" s="72"/>
      <c r="SCG11" s="72"/>
      <c r="SCH11" s="72"/>
      <c r="SCI11" s="72"/>
      <c r="SCJ11" s="72"/>
      <c r="SCK11" s="72"/>
      <c r="SCL11" s="72"/>
      <c r="SCM11" s="72"/>
      <c r="SCN11" s="72"/>
      <c r="SCO11" s="72"/>
      <c r="SCP11" s="72"/>
      <c r="SCQ11" s="72"/>
      <c r="SCR11" s="72"/>
      <c r="SCS11" s="72"/>
      <c r="SCT11" s="72"/>
      <c r="SCU11" s="72"/>
      <c r="SCV11" s="72"/>
      <c r="SCW11" s="72"/>
      <c r="SCX11" s="72"/>
      <c r="SCY11" s="72"/>
      <c r="SCZ11" s="72"/>
      <c r="SDA11" s="72"/>
      <c r="SDB11" s="72"/>
      <c r="SDC11" s="72"/>
      <c r="SDD11" s="72"/>
      <c r="SDE11" s="72"/>
      <c r="SDF11" s="72"/>
      <c r="SDG11" s="72"/>
      <c r="SDH11" s="72"/>
      <c r="SDI11" s="72"/>
      <c r="SDJ11" s="72"/>
      <c r="SDK11" s="72"/>
      <c r="SDL11" s="72"/>
      <c r="SDM11" s="72"/>
      <c r="SDN11" s="72"/>
      <c r="SDO11" s="72"/>
      <c r="SDP11" s="72"/>
      <c r="SDQ11" s="72"/>
      <c r="SDR11" s="72"/>
      <c r="SDS11" s="72"/>
      <c r="SDT11" s="72"/>
      <c r="SDU11" s="72"/>
      <c r="SDV11" s="72"/>
      <c r="SDW11" s="72"/>
      <c r="SDX11" s="72"/>
      <c r="SDY11" s="72"/>
      <c r="SDZ11" s="72"/>
      <c r="SEA11" s="72"/>
      <c r="SEB11" s="72"/>
      <c r="SEC11" s="72"/>
      <c r="SED11" s="72"/>
      <c r="SEE11" s="72"/>
      <c r="SEF11" s="72"/>
      <c r="SEG11" s="72"/>
      <c r="SEH11" s="72"/>
      <c r="SEI11" s="72"/>
      <c r="SEJ11" s="72"/>
      <c r="SEK11" s="72"/>
      <c r="SEL11" s="72"/>
      <c r="SEM11" s="72"/>
      <c r="SEN11" s="72"/>
      <c r="SEO11" s="72"/>
      <c r="SEP11" s="72"/>
      <c r="SEQ11" s="72"/>
      <c r="SER11" s="72"/>
      <c r="SES11" s="72"/>
      <c r="SET11" s="72"/>
      <c r="SEU11" s="72"/>
      <c r="SEV11" s="72"/>
      <c r="SEW11" s="72"/>
      <c r="SEX11" s="72"/>
      <c r="SEY11" s="72"/>
      <c r="SEZ11" s="72"/>
      <c r="SFA11" s="72"/>
      <c r="SFB11" s="72"/>
      <c r="SFC11" s="72"/>
      <c r="SFD11" s="72"/>
      <c r="SFE11" s="72"/>
      <c r="SFF11" s="72"/>
      <c r="SFG11" s="72"/>
      <c r="SFH11" s="72"/>
      <c r="SFI11" s="72"/>
      <c r="SFJ11" s="72"/>
      <c r="SFK11" s="72"/>
      <c r="SFL11" s="72"/>
      <c r="SFM11" s="72"/>
      <c r="SFN11" s="72"/>
      <c r="SFO11" s="72"/>
      <c r="SFP11" s="72"/>
      <c r="SFQ11" s="72"/>
      <c r="SFR11" s="72"/>
      <c r="SFS11" s="72"/>
      <c r="SFT11" s="72"/>
      <c r="SFU11" s="72"/>
      <c r="SFV11" s="72"/>
      <c r="SFW11" s="72"/>
      <c r="SFX11" s="72"/>
      <c r="SFY11" s="72"/>
      <c r="SFZ11" s="72"/>
      <c r="SGA11" s="72"/>
      <c r="SGB11" s="72"/>
      <c r="SGC11" s="72"/>
      <c r="SGD11" s="72"/>
      <c r="SGE11" s="72"/>
      <c r="SGF11" s="72"/>
      <c r="SGG11" s="72"/>
      <c r="SGH11" s="72"/>
      <c r="SGI11" s="72"/>
      <c r="SGJ11" s="72"/>
      <c r="SGK11" s="72"/>
      <c r="SGL11" s="72"/>
      <c r="SGM11" s="72"/>
      <c r="SGN11" s="72"/>
      <c r="SGO11" s="72"/>
      <c r="SGP11" s="72"/>
      <c r="SGQ11" s="72"/>
      <c r="SGR11" s="72"/>
      <c r="SGS11" s="72"/>
      <c r="SGT11" s="72"/>
      <c r="SGU11" s="72"/>
      <c r="SGV11" s="72"/>
      <c r="SGW11" s="72"/>
      <c r="SGX11" s="72"/>
      <c r="SGY11" s="72"/>
      <c r="SGZ11" s="72"/>
      <c r="SHA11" s="72"/>
      <c r="SHB11" s="72"/>
      <c r="SHC11" s="72"/>
      <c r="SHD11" s="72"/>
      <c r="SHE11" s="72"/>
      <c r="SHF11" s="72"/>
      <c r="SHG11" s="72"/>
      <c r="SHH11" s="72"/>
      <c r="SHI11" s="72"/>
      <c r="SHJ11" s="72"/>
      <c r="SHK11" s="72"/>
      <c r="SHL11" s="72"/>
      <c r="SHM11" s="72"/>
      <c r="SHN11" s="72"/>
      <c r="SHO11" s="72"/>
      <c r="SHP11" s="72"/>
      <c r="SHQ11" s="72"/>
      <c r="SHR11" s="72"/>
      <c r="SHS11" s="72"/>
      <c r="SHT11" s="72"/>
      <c r="SHU11" s="72"/>
      <c r="SHV11" s="72"/>
      <c r="SHW11" s="72"/>
      <c r="SHX11" s="72"/>
      <c r="SHY11" s="72"/>
      <c r="SHZ11" s="72"/>
      <c r="SIA11" s="72"/>
      <c r="SIB11" s="72"/>
      <c r="SIC11" s="72"/>
      <c r="SID11" s="72"/>
      <c r="SIE11" s="72"/>
      <c r="SIF11" s="72"/>
      <c r="SIG11" s="72"/>
      <c r="SIH11" s="72"/>
      <c r="SII11" s="72"/>
      <c r="SIJ11" s="72"/>
      <c r="SIK11" s="72"/>
      <c r="SIL11" s="72"/>
      <c r="SIM11" s="72"/>
      <c r="SIN11" s="72"/>
      <c r="SIO11" s="72"/>
      <c r="SIP11" s="72"/>
      <c r="SIQ11" s="72"/>
      <c r="SIR11" s="72"/>
      <c r="SIS11" s="72"/>
      <c r="SIT11" s="72"/>
      <c r="SIU11" s="72"/>
      <c r="SIV11" s="72"/>
      <c r="SIW11" s="72"/>
      <c r="SIX11" s="72"/>
      <c r="SIY11" s="72"/>
      <c r="SIZ11" s="72"/>
      <c r="SJA11" s="72"/>
      <c r="SJB11" s="72"/>
      <c r="SJC11" s="72"/>
      <c r="SJD11" s="72"/>
      <c r="SJE11" s="72"/>
      <c r="SJF11" s="72"/>
      <c r="SJG11" s="72"/>
      <c r="SJH11" s="72"/>
      <c r="SJI11" s="72"/>
      <c r="SJJ11" s="72"/>
      <c r="SJK11" s="72"/>
      <c r="SJL11" s="72"/>
      <c r="SJM11" s="72"/>
      <c r="SJN11" s="72"/>
      <c r="SJO11" s="72"/>
      <c r="SJP11" s="72"/>
      <c r="SJQ11" s="72"/>
      <c r="SJR11" s="72"/>
      <c r="SJS11" s="72"/>
      <c r="SJT11" s="72"/>
      <c r="SJU11" s="72"/>
      <c r="SJV11" s="72"/>
      <c r="SJW11" s="72"/>
      <c r="SJX11" s="72"/>
      <c r="SJY11" s="72"/>
      <c r="SJZ11" s="72"/>
      <c r="SKA11" s="72"/>
      <c r="SKB11" s="72"/>
      <c r="SKC11" s="72"/>
      <c r="SKD11" s="72"/>
      <c r="SKE11" s="72"/>
      <c r="SKF11" s="72"/>
      <c r="SKG11" s="72"/>
      <c r="SKH11" s="72"/>
      <c r="SKI11" s="72"/>
      <c r="SKJ11" s="72"/>
      <c r="SKK11" s="72"/>
      <c r="SKL11" s="72"/>
      <c r="SKM11" s="72"/>
      <c r="SKN11" s="72"/>
      <c r="SKO11" s="72"/>
      <c r="SKP11" s="72"/>
      <c r="SKQ11" s="72"/>
      <c r="SKR11" s="72"/>
      <c r="SKS11" s="72"/>
      <c r="SKT11" s="72"/>
      <c r="SKU11" s="72"/>
      <c r="SKV11" s="72"/>
      <c r="SKW11" s="72"/>
      <c r="SKX11" s="72"/>
      <c r="SKY11" s="72"/>
      <c r="SKZ11" s="72"/>
      <c r="SLA11" s="72"/>
      <c r="SLB11" s="72"/>
      <c r="SLC11" s="72"/>
      <c r="SLD11" s="72"/>
      <c r="SLE11" s="72"/>
      <c r="SLF11" s="72"/>
      <c r="SLG11" s="72"/>
      <c r="SLH11" s="72"/>
      <c r="SLI11" s="72"/>
      <c r="SLJ11" s="72"/>
      <c r="SLK11" s="72"/>
      <c r="SLL11" s="72"/>
      <c r="SLM11" s="72"/>
      <c r="SLN11" s="72"/>
      <c r="SLO11" s="72"/>
      <c r="SLP11" s="72"/>
      <c r="SLQ11" s="72"/>
      <c r="SLR11" s="72"/>
      <c r="SLS11" s="72"/>
      <c r="SLT11" s="72"/>
      <c r="SLU11" s="72"/>
      <c r="SLV11" s="72"/>
      <c r="SLW11" s="72"/>
      <c r="SLX11" s="72"/>
      <c r="SLY11" s="72"/>
      <c r="SLZ11" s="72"/>
      <c r="SMA11" s="72"/>
      <c r="SMB11" s="72"/>
      <c r="SMC11" s="72"/>
      <c r="SMD11" s="72"/>
      <c r="SME11" s="72"/>
      <c r="SMF11" s="72"/>
      <c r="SMG11" s="72"/>
      <c r="SMH11" s="72"/>
      <c r="SMI11" s="72"/>
      <c r="SMJ11" s="72"/>
      <c r="SMK11" s="72"/>
      <c r="SML11" s="72"/>
      <c r="SMM11" s="72"/>
      <c r="SMN11" s="72"/>
      <c r="SMO11" s="72"/>
      <c r="SMP11" s="72"/>
      <c r="SMQ11" s="72"/>
      <c r="SMR11" s="72"/>
      <c r="SMS11" s="72"/>
      <c r="SMT11" s="72"/>
      <c r="SMU11" s="72"/>
      <c r="SMV11" s="72"/>
      <c r="SMW11" s="72"/>
      <c r="SMX11" s="72"/>
      <c r="SMY11" s="72"/>
      <c r="SMZ11" s="72"/>
      <c r="SNA11" s="72"/>
      <c r="SNB11" s="72"/>
      <c r="SNC11" s="72"/>
      <c r="SND11" s="72"/>
      <c r="SNE11" s="72"/>
      <c r="SNF11" s="72"/>
      <c r="SNG11" s="72"/>
      <c r="SNH11" s="72"/>
      <c r="SNI11" s="72"/>
      <c r="SNJ11" s="72"/>
      <c r="SNK11" s="72"/>
      <c r="SNL11" s="72"/>
      <c r="SNM11" s="72"/>
      <c r="SNN11" s="72"/>
      <c r="SNO11" s="72"/>
      <c r="SNP11" s="72"/>
      <c r="SNQ11" s="72"/>
      <c r="SNR11" s="72"/>
      <c r="SNS11" s="72"/>
      <c r="SNT11" s="72"/>
      <c r="SNU11" s="72"/>
      <c r="SNV11" s="72"/>
      <c r="SNW11" s="72"/>
      <c r="SNX11" s="72"/>
      <c r="SNY11" s="72"/>
      <c r="SNZ11" s="72"/>
      <c r="SOA11" s="72"/>
      <c r="SOB11" s="72"/>
      <c r="SOC11" s="72"/>
      <c r="SOD11" s="72"/>
      <c r="SOE11" s="72"/>
      <c r="SOF11" s="72"/>
      <c r="SOG11" s="72"/>
      <c r="SOH11" s="72"/>
      <c r="SOI11" s="72"/>
      <c r="SOJ11" s="72"/>
      <c r="SOK11" s="72"/>
      <c r="SOL11" s="72"/>
      <c r="SOM11" s="72"/>
      <c r="SON11" s="72"/>
      <c r="SOO11" s="72"/>
      <c r="SOP11" s="72"/>
      <c r="SOQ11" s="72"/>
      <c r="SOR11" s="72"/>
      <c r="SOS11" s="72"/>
      <c r="SOT11" s="72"/>
      <c r="SOU11" s="72"/>
      <c r="SOV11" s="72"/>
      <c r="SOW11" s="72"/>
      <c r="SOX11" s="72"/>
      <c r="SOY11" s="72"/>
      <c r="SOZ11" s="72"/>
      <c r="SPA11" s="72"/>
      <c r="SPB11" s="72"/>
      <c r="SPC11" s="72"/>
      <c r="SPD11" s="72"/>
      <c r="SPE11" s="72"/>
      <c r="SPF11" s="72"/>
      <c r="SPG11" s="72"/>
      <c r="SPH11" s="72"/>
      <c r="SPI11" s="72"/>
      <c r="SPJ11" s="72"/>
      <c r="SPK11" s="72"/>
      <c r="SPL11" s="72"/>
      <c r="SPM11" s="72"/>
      <c r="SPN11" s="72"/>
      <c r="SPO11" s="72"/>
      <c r="SPP11" s="72"/>
      <c r="SPQ11" s="72"/>
      <c r="SPR11" s="72"/>
      <c r="SPS11" s="72"/>
      <c r="SPT11" s="72"/>
      <c r="SPU11" s="72"/>
      <c r="SPV11" s="72"/>
      <c r="SPW11" s="72"/>
      <c r="SPX11" s="72"/>
      <c r="SPY11" s="72"/>
      <c r="SPZ11" s="72"/>
      <c r="SQA11" s="72"/>
      <c r="SQB11" s="72"/>
      <c r="SQC11" s="72"/>
      <c r="SQD11" s="72"/>
      <c r="SQE11" s="72"/>
      <c r="SQF11" s="72"/>
      <c r="SQG11" s="72"/>
      <c r="SQH11" s="72"/>
      <c r="SQI11" s="72"/>
      <c r="SQJ11" s="72"/>
      <c r="SQK11" s="72"/>
      <c r="SQL11" s="72"/>
      <c r="SQM11" s="72"/>
      <c r="SQN11" s="72"/>
      <c r="SQO11" s="72"/>
      <c r="SQP11" s="72"/>
      <c r="SQQ11" s="72"/>
      <c r="SQR11" s="72"/>
      <c r="SQS11" s="72"/>
      <c r="SQT11" s="72"/>
      <c r="SQU11" s="72"/>
      <c r="SQV11" s="72"/>
      <c r="SQW11" s="72"/>
      <c r="SQX11" s="72"/>
      <c r="SQY11" s="72"/>
      <c r="SQZ11" s="72"/>
      <c r="SRA11" s="72"/>
      <c r="SRB11" s="72"/>
      <c r="SRC11" s="72"/>
      <c r="SRD11" s="72"/>
      <c r="SRE11" s="72"/>
      <c r="SRF11" s="72"/>
      <c r="SRG11" s="72"/>
      <c r="SRH11" s="72"/>
      <c r="SRI11" s="72"/>
      <c r="SRJ11" s="72"/>
      <c r="SRK11" s="72"/>
      <c r="SRL11" s="72"/>
      <c r="SRM11" s="72"/>
      <c r="SRN11" s="72"/>
      <c r="SRO11" s="72"/>
      <c r="SRP11" s="72"/>
      <c r="SRQ11" s="72"/>
      <c r="SRR11" s="72"/>
      <c r="SRS11" s="72"/>
      <c r="SRT11" s="72"/>
      <c r="SRU11" s="72"/>
      <c r="SRV11" s="72"/>
      <c r="SRW11" s="72"/>
      <c r="SRX11" s="72"/>
      <c r="SRY11" s="72"/>
      <c r="SRZ11" s="72"/>
      <c r="SSA11" s="72"/>
      <c r="SSB11" s="72"/>
      <c r="SSC11" s="72"/>
      <c r="SSD11" s="72"/>
      <c r="SSE11" s="72"/>
      <c r="SSF11" s="72"/>
      <c r="SSG11" s="72"/>
      <c r="SSH11" s="72"/>
      <c r="SSI11" s="72"/>
      <c r="SSJ11" s="72"/>
      <c r="SSK11" s="72"/>
      <c r="SSL11" s="72"/>
      <c r="SSM11" s="72"/>
      <c r="SSN11" s="72"/>
      <c r="SSO11" s="72"/>
      <c r="SSP11" s="72"/>
      <c r="SSQ11" s="72"/>
      <c r="SSR11" s="72"/>
      <c r="SSS11" s="72"/>
      <c r="SST11" s="72"/>
      <c r="SSU11" s="72"/>
      <c r="SSV11" s="72"/>
      <c r="SSW11" s="72"/>
      <c r="SSX11" s="72"/>
      <c r="SSY11" s="72"/>
      <c r="SSZ11" s="72"/>
      <c r="STA11" s="72"/>
      <c r="STB11" s="72"/>
      <c r="STC11" s="72"/>
      <c r="STD11" s="72"/>
      <c r="STE11" s="72"/>
      <c r="STF11" s="72"/>
      <c r="STG11" s="72"/>
      <c r="STH11" s="72"/>
      <c r="STI11" s="72"/>
      <c r="STJ11" s="72"/>
      <c r="STK11" s="72"/>
      <c r="STL11" s="72"/>
      <c r="STM11" s="72"/>
      <c r="STN11" s="72"/>
      <c r="STO11" s="72"/>
      <c r="STP11" s="72"/>
      <c r="STQ11" s="72"/>
      <c r="STR11" s="72"/>
      <c r="STS11" s="72"/>
      <c r="STT11" s="72"/>
      <c r="STU11" s="72"/>
      <c r="STV11" s="72"/>
      <c r="STW11" s="72"/>
      <c r="STX11" s="72"/>
      <c r="STY11" s="72"/>
      <c r="STZ11" s="72"/>
      <c r="SUA11" s="72"/>
      <c r="SUB11" s="72"/>
      <c r="SUC11" s="72"/>
      <c r="SUD11" s="72"/>
      <c r="SUE11" s="72"/>
      <c r="SUF11" s="72"/>
      <c r="SUG11" s="72"/>
      <c r="SUH11" s="72"/>
      <c r="SUI11" s="72"/>
      <c r="SUJ11" s="72"/>
      <c r="SUK11" s="72"/>
      <c r="SUL11" s="72"/>
      <c r="SUM11" s="72"/>
      <c r="SUN11" s="72"/>
      <c r="SUO11" s="72"/>
      <c r="SUP11" s="72"/>
      <c r="SUQ11" s="72"/>
      <c r="SUR11" s="72"/>
      <c r="SUS11" s="72"/>
      <c r="SUT11" s="72"/>
      <c r="SUU11" s="72"/>
      <c r="SUV11" s="72"/>
      <c r="SUW11" s="72"/>
      <c r="SUX11" s="72"/>
      <c r="SUY11" s="72"/>
      <c r="SUZ11" s="72"/>
      <c r="SVA11" s="72"/>
      <c r="SVB11" s="72"/>
      <c r="SVC11" s="72"/>
      <c r="SVD11" s="72"/>
      <c r="SVE11" s="72"/>
      <c r="SVF11" s="72"/>
      <c r="SVG11" s="72"/>
      <c r="SVH11" s="72"/>
      <c r="SVI11" s="72"/>
      <c r="SVJ11" s="72"/>
      <c r="SVK11" s="72"/>
      <c r="SVL11" s="72"/>
      <c r="SVM11" s="72"/>
      <c r="SVN11" s="72"/>
      <c r="SVO11" s="72"/>
      <c r="SVP11" s="72"/>
      <c r="SVQ11" s="72"/>
      <c r="SVR11" s="72"/>
      <c r="SVS11" s="72"/>
      <c r="SVT11" s="72"/>
      <c r="SVU11" s="72"/>
      <c r="SVV11" s="72"/>
      <c r="SVW11" s="72"/>
      <c r="SVX11" s="72"/>
      <c r="SVY11" s="72"/>
      <c r="SVZ11" s="72"/>
      <c r="SWA11" s="72"/>
      <c r="SWB11" s="72"/>
      <c r="SWC11" s="72"/>
      <c r="SWD11" s="72"/>
      <c r="SWE11" s="72"/>
      <c r="SWF11" s="72"/>
      <c r="SWG11" s="72"/>
      <c r="SWH11" s="72"/>
      <c r="SWI11" s="72"/>
      <c r="SWJ11" s="72"/>
      <c r="SWK11" s="72"/>
      <c r="SWL11" s="72"/>
      <c r="SWM11" s="72"/>
      <c r="SWN11" s="72"/>
      <c r="SWO11" s="72"/>
      <c r="SWP11" s="72"/>
      <c r="SWQ11" s="72"/>
      <c r="SWR11" s="72"/>
      <c r="SWS11" s="72"/>
      <c r="SWT11" s="72"/>
      <c r="SWU11" s="72"/>
      <c r="SWV11" s="72"/>
      <c r="SWW11" s="72"/>
      <c r="SWX11" s="72"/>
      <c r="SWY11" s="72"/>
      <c r="SWZ11" s="72"/>
      <c r="SXA11" s="72"/>
      <c r="SXB11" s="72"/>
      <c r="SXC11" s="72"/>
      <c r="SXD11" s="72"/>
      <c r="SXE11" s="72"/>
      <c r="SXF11" s="72"/>
      <c r="SXG11" s="72"/>
      <c r="SXH11" s="72"/>
      <c r="SXI11" s="72"/>
      <c r="SXJ11" s="72"/>
      <c r="SXK11" s="72"/>
      <c r="SXL11" s="72"/>
      <c r="SXM11" s="72"/>
      <c r="SXN11" s="72"/>
      <c r="SXO11" s="72"/>
      <c r="SXP11" s="72"/>
      <c r="SXQ11" s="72"/>
      <c r="SXR11" s="72"/>
      <c r="SXS11" s="72"/>
      <c r="SXT11" s="72"/>
      <c r="SXU11" s="72"/>
      <c r="SXV11" s="72"/>
      <c r="SXW11" s="72"/>
      <c r="SXX11" s="72"/>
      <c r="SXY11" s="72"/>
      <c r="SXZ11" s="72"/>
      <c r="SYA11" s="72"/>
      <c r="SYB11" s="72"/>
      <c r="SYC11" s="72"/>
      <c r="SYD11" s="72"/>
      <c r="SYE11" s="72"/>
      <c r="SYF11" s="72"/>
      <c r="SYG11" s="72"/>
      <c r="SYH11" s="72"/>
      <c r="SYI11" s="72"/>
      <c r="SYJ11" s="72"/>
      <c r="SYK11" s="72"/>
      <c r="SYL11" s="72"/>
      <c r="SYM11" s="72"/>
      <c r="SYN11" s="72"/>
      <c r="SYO11" s="72"/>
      <c r="SYP11" s="72"/>
      <c r="SYQ11" s="72"/>
      <c r="SYR11" s="72"/>
      <c r="SYS11" s="72"/>
      <c r="SYT11" s="72"/>
      <c r="SYU11" s="72"/>
      <c r="SYV11" s="72"/>
      <c r="SYW11" s="72"/>
      <c r="SYX11" s="72"/>
      <c r="SYY11" s="72"/>
      <c r="SYZ11" s="72"/>
      <c r="SZA11" s="72"/>
      <c r="SZB11" s="72"/>
      <c r="SZC11" s="72"/>
      <c r="SZD11" s="72"/>
      <c r="SZE11" s="72"/>
      <c r="SZF11" s="72"/>
      <c r="SZG11" s="72"/>
      <c r="SZH11" s="72"/>
      <c r="SZI11" s="72"/>
      <c r="SZJ11" s="72"/>
      <c r="SZK11" s="72"/>
      <c r="SZL11" s="72"/>
      <c r="SZM11" s="72"/>
      <c r="SZN11" s="72"/>
      <c r="SZO11" s="72"/>
      <c r="SZP11" s="72"/>
      <c r="SZQ11" s="72"/>
      <c r="SZR11" s="72"/>
      <c r="SZS11" s="72"/>
      <c r="SZT11" s="72"/>
      <c r="SZU11" s="72"/>
      <c r="SZV11" s="72"/>
      <c r="SZW11" s="72"/>
      <c r="SZX11" s="72"/>
      <c r="SZY11" s="72"/>
      <c r="SZZ11" s="72"/>
      <c r="TAA11" s="72"/>
      <c r="TAB11" s="72"/>
      <c r="TAC11" s="72"/>
      <c r="TAD11" s="72"/>
      <c r="TAE11" s="72"/>
      <c r="TAF11" s="72"/>
      <c r="TAG11" s="72"/>
      <c r="TAH11" s="72"/>
      <c r="TAI11" s="72"/>
      <c r="TAJ11" s="72"/>
      <c r="TAK11" s="72"/>
      <c r="TAL11" s="72"/>
      <c r="TAM11" s="72"/>
      <c r="TAN11" s="72"/>
      <c r="TAO11" s="72"/>
      <c r="TAP11" s="72"/>
      <c r="TAQ11" s="72"/>
      <c r="TAR11" s="72"/>
      <c r="TAS11" s="72"/>
      <c r="TAT11" s="72"/>
      <c r="TAU11" s="72"/>
      <c r="TAV11" s="72"/>
      <c r="TAW11" s="72"/>
      <c r="TAX11" s="72"/>
      <c r="TAY11" s="72"/>
      <c r="TAZ11" s="72"/>
      <c r="TBA11" s="72"/>
      <c r="TBB11" s="72"/>
      <c r="TBC11" s="72"/>
      <c r="TBD11" s="72"/>
      <c r="TBE11" s="72"/>
      <c r="TBF11" s="72"/>
      <c r="TBG11" s="72"/>
      <c r="TBH11" s="72"/>
      <c r="TBI11" s="72"/>
      <c r="TBJ11" s="72"/>
      <c r="TBK11" s="72"/>
      <c r="TBL11" s="72"/>
      <c r="TBM11" s="72"/>
      <c r="TBN11" s="72"/>
      <c r="TBO11" s="72"/>
      <c r="TBP11" s="72"/>
      <c r="TBQ11" s="72"/>
      <c r="TBR11" s="72"/>
      <c r="TBS11" s="72"/>
      <c r="TBT11" s="72"/>
      <c r="TBU11" s="72"/>
      <c r="TBV11" s="72"/>
      <c r="TBW11" s="72"/>
      <c r="TBX11" s="72"/>
      <c r="TBY11" s="72"/>
      <c r="TBZ11" s="72"/>
      <c r="TCA11" s="72"/>
      <c r="TCB11" s="72"/>
      <c r="TCC11" s="72"/>
      <c r="TCD11" s="72"/>
      <c r="TCE11" s="72"/>
      <c r="TCF11" s="72"/>
      <c r="TCG11" s="72"/>
      <c r="TCH11" s="72"/>
      <c r="TCI11" s="72"/>
      <c r="TCJ11" s="72"/>
      <c r="TCK11" s="72"/>
      <c r="TCL11" s="72"/>
      <c r="TCM11" s="72"/>
      <c r="TCN11" s="72"/>
      <c r="TCO11" s="72"/>
      <c r="TCP11" s="72"/>
      <c r="TCQ11" s="72"/>
      <c r="TCR11" s="72"/>
      <c r="TCS11" s="72"/>
      <c r="TCT11" s="72"/>
      <c r="TCU11" s="72"/>
      <c r="TCV11" s="72"/>
      <c r="TCW11" s="72"/>
      <c r="TCX11" s="72"/>
      <c r="TCY11" s="72"/>
      <c r="TCZ11" s="72"/>
      <c r="TDA11" s="72"/>
      <c r="TDB11" s="72"/>
      <c r="TDC11" s="72"/>
      <c r="TDD11" s="72"/>
      <c r="TDE11" s="72"/>
      <c r="TDF11" s="72"/>
      <c r="TDG11" s="72"/>
      <c r="TDH11" s="72"/>
      <c r="TDI11" s="72"/>
      <c r="TDJ11" s="72"/>
      <c r="TDK11" s="72"/>
      <c r="TDL11" s="72"/>
      <c r="TDM11" s="72"/>
      <c r="TDN11" s="72"/>
      <c r="TDO11" s="72"/>
      <c r="TDP11" s="72"/>
      <c r="TDQ11" s="72"/>
      <c r="TDR11" s="72"/>
      <c r="TDS11" s="72"/>
      <c r="TDT11" s="72"/>
      <c r="TDU11" s="72"/>
      <c r="TDV11" s="72"/>
      <c r="TDW11" s="72"/>
      <c r="TDX11" s="72"/>
      <c r="TDY11" s="72"/>
      <c r="TDZ11" s="72"/>
      <c r="TEA11" s="72"/>
      <c r="TEB11" s="72"/>
      <c r="TEC11" s="72"/>
      <c r="TED11" s="72"/>
      <c r="TEE11" s="72"/>
      <c r="TEF11" s="72"/>
      <c r="TEG11" s="72"/>
      <c r="TEH11" s="72"/>
      <c r="TEI11" s="72"/>
      <c r="TEJ11" s="72"/>
      <c r="TEK11" s="72"/>
      <c r="TEL11" s="72"/>
      <c r="TEM11" s="72"/>
      <c r="TEN11" s="72"/>
      <c r="TEO11" s="72"/>
      <c r="TEP11" s="72"/>
      <c r="TEQ11" s="72"/>
      <c r="TER11" s="72"/>
      <c r="TES11" s="72"/>
      <c r="TET11" s="72"/>
      <c r="TEU11" s="72"/>
      <c r="TEV11" s="72"/>
      <c r="TEW11" s="72"/>
      <c r="TEX11" s="72"/>
      <c r="TEY11" s="72"/>
      <c r="TEZ11" s="72"/>
      <c r="TFA11" s="72"/>
      <c r="TFB11" s="72"/>
      <c r="TFC11" s="72"/>
      <c r="TFD11" s="72"/>
      <c r="TFE11" s="72"/>
      <c r="TFF11" s="72"/>
      <c r="TFG11" s="72"/>
      <c r="TFH11" s="72"/>
      <c r="TFI11" s="72"/>
      <c r="TFJ11" s="72"/>
      <c r="TFK11" s="72"/>
      <c r="TFL11" s="72"/>
      <c r="TFM11" s="72"/>
      <c r="TFN11" s="72"/>
      <c r="TFO11" s="72"/>
      <c r="TFP11" s="72"/>
      <c r="TFQ11" s="72"/>
      <c r="TFR11" s="72"/>
      <c r="TFS11" s="72"/>
      <c r="TFT11" s="72"/>
      <c r="TFU11" s="72"/>
      <c r="TFV11" s="72"/>
      <c r="TFW11" s="72"/>
      <c r="TFX11" s="72"/>
      <c r="TFY11" s="72"/>
      <c r="TFZ11" s="72"/>
      <c r="TGA11" s="72"/>
      <c r="TGB11" s="72"/>
      <c r="TGC11" s="72"/>
      <c r="TGD11" s="72"/>
      <c r="TGE11" s="72"/>
      <c r="TGF11" s="72"/>
      <c r="TGG11" s="72"/>
      <c r="TGH11" s="72"/>
      <c r="TGI11" s="72"/>
      <c r="TGJ11" s="72"/>
      <c r="TGK11" s="72"/>
      <c r="TGL11" s="72"/>
      <c r="TGM11" s="72"/>
      <c r="TGN11" s="72"/>
      <c r="TGO11" s="72"/>
      <c r="TGP11" s="72"/>
      <c r="TGQ11" s="72"/>
      <c r="TGR11" s="72"/>
      <c r="TGS11" s="72"/>
      <c r="TGT11" s="72"/>
      <c r="TGU11" s="72"/>
      <c r="TGV11" s="72"/>
      <c r="TGW11" s="72"/>
      <c r="TGX11" s="72"/>
      <c r="TGY11" s="72"/>
      <c r="TGZ11" s="72"/>
      <c r="THA11" s="72"/>
      <c r="THB11" s="72"/>
      <c r="THC11" s="72"/>
      <c r="THD11" s="72"/>
      <c r="THE11" s="72"/>
      <c r="THF11" s="72"/>
      <c r="THG11" s="72"/>
      <c r="THH11" s="72"/>
      <c r="THI11" s="72"/>
      <c r="THJ11" s="72"/>
      <c r="THK11" s="72"/>
      <c r="THL11" s="72"/>
      <c r="THM11" s="72"/>
      <c r="THN11" s="72"/>
      <c r="THO11" s="72"/>
      <c r="THP11" s="72"/>
      <c r="THQ11" s="72"/>
      <c r="THR11" s="72"/>
      <c r="THS11" s="72"/>
      <c r="THT11" s="72"/>
      <c r="THU11" s="72"/>
      <c r="THV11" s="72"/>
      <c r="THW11" s="72"/>
      <c r="THX11" s="72"/>
      <c r="THY11" s="72"/>
      <c r="THZ11" s="72"/>
      <c r="TIA11" s="72"/>
      <c r="TIB11" s="72"/>
      <c r="TIC11" s="72"/>
      <c r="TID11" s="72"/>
      <c r="TIE11" s="72"/>
      <c r="TIF11" s="72"/>
      <c r="TIG11" s="72"/>
      <c r="TIH11" s="72"/>
      <c r="TII11" s="72"/>
      <c r="TIJ11" s="72"/>
      <c r="TIK11" s="72"/>
      <c r="TIL11" s="72"/>
      <c r="TIM11" s="72"/>
      <c r="TIN11" s="72"/>
      <c r="TIO11" s="72"/>
      <c r="TIP11" s="72"/>
      <c r="TIQ11" s="72"/>
      <c r="TIR11" s="72"/>
      <c r="TIS11" s="72"/>
      <c r="TIT11" s="72"/>
      <c r="TIU11" s="72"/>
      <c r="TIV11" s="72"/>
      <c r="TIW11" s="72"/>
      <c r="TIX11" s="72"/>
      <c r="TIY11" s="72"/>
      <c r="TIZ11" s="72"/>
      <c r="TJA11" s="72"/>
      <c r="TJB11" s="72"/>
      <c r="TJC11" s="72"/>
      <c r="TJD11" s="72"/>
      <c r="TJE11" s="72"/>
      <c r="TJF11" s="72"/>
      <c r="TJG11" s="72"/>
      <c r="TJH11" s="72"/>
      <c r="TJI11" s="72"/>
      <c r="TJJ11" s="72"/>
      <c r="TJK11" s="72"/>
      <c r="TJL11" s="72"/>
      <c r="TJM11" s="72"/>
      <c r="TJN11" s="72"/>
      <c r="TJO11" s="72"/>
      <c r="TJP11" s="72"/>
      <c r="TJQ11" s="72"/>
      <c r="TJR11" s="72"/>
      <c r="TJS11" s="72"/>
      <c r="TJT11" s="72"/>
      <c r="TJU11" s="72"/>
      <c r="TJV11" s="72"/>
      <c r="TJW11" s="72"/>
      <c r="TJX11" s="72"/>
      <c r="TJY11" s="72"/>
      <c r="TJZ11" s="72"/>
      <c r="TKA11" s="72"/>
      <c r="TKB11" s="72"/>
      <c r="TKC11" s="72"/>
      <c r="TKD11" s="72"/>
      <c r="TKE11" s="72"/>
      <c r="TKF11" s="72"/>
      <c r="TKG11" s="72"/>
      <c r="TKH11" s="72"/>
      <c r="TKI11" s="72"/>
      <c r="TKJ11" s="72"/>
      <c r="TKK11" s="72"/>
      <c r="TKL11" s="72"/>
      <c r="TKM11" s="72"/>
      <c r="TKN11" s="72"/>
      <c r="TKO11" s="72"/>
      <c r="TKP11" s="72"/>
      <c r="TKQ11" s="72"/>
      <c r="TKR11" s="72"/>
      <c r="TKS11" s="72"/>
      <c r="TKT11" s="72"/>
      <c r="TKU11" s="72"/>
      <c r="TKV11" s="72"/>
      <c r="TKW11" s="72"/>
      <c r="TKX11" s="72"/>
      <c r="TKY11" s="72"/>
      <c r="TKZ11" s="72"/>
      <c r="TLA11" s="72"/>
      <c r="TLB11" s="72"/>
      <c r="TLC11" s="72"/>
      <c r="TLD11" s="72"/>
      <c r="TLE11" s="72"/>
      <c r="TLF11" s="72"/>
      <c r="TLG11" s="72"/>
      <c r="TLH11" s="72"/>
      <c r="TLI11" s="72"/>
      <c r="TLJ11" s="72"/>
      <c r="TLK11" s="72"/>
      <c r="TLL11" s="72"/>
      <c r="TLM11" s="72"/>
      <c r="TLN11" s="72"/>
      <c r="TLO11" s="72"/>
      <c r="TLP11" s="72"/>
      <c r="TLQ11" s="72"/>
      <c r="TLR11" s="72"/>
      <c r="TLS11" s="72"/>
      <c r="TLT11" s="72"/>
      <c r="TLU11" s="72"/>
      <c r="TLV11" s="72"/>
      <c r="TLW11" s="72"/>
      <c r="TLX11" s="72"/>
      <c r="TLY11" s="72"/>
      <c r="TLZ11" s="72"/>
      <c r="TMA11" s="72"/>
      <c r="TMB11" s="72"/>
      <c r="TMC11" s="72"/>
      <c r="TMD11" s="72"/>
      <c r="TME11" s="72"/>
      <c r="TMF11" s="72"/>
      <c r="TMG11" s="72"/>
      <c r="TMH11" s="72"/>
      <c r="TMI11" s="72"/>
      <c r="TMJ11" s="72"/>
      <c r="TMK11" s="72"/>
      <c r="TML11" s="72"/>
      <c r="TMM11" s="72"/>
      <c r="TMN11" s="72"/>
      <c r="TMO11" s="72"/>
      <c r="TMP11" s="72"/>
      <c r="TMQ11" s="72"/>
      <c r="TMR11" s="72"/>
      <c r="TMS11" s="72"/>
      <c r="TMT11" s="72"/>
      <c r="TMU11" s="72"/>
      <c r="TMV11" s="72"/>
      <c r="TMW11" s="72"/>
      <c r="TMX11" s="72"/>
      <c r="TMY11" s="72"/>
      <c r="TMZ11" s="72"/>
      <c r="TNA11" s="72"/>
      <c r="TNB11" s="72"/>
      <c r="TNC11" s="72"/>
      <c r="TND11" s="72"/>
      <c r="TNE11" s="72"/>
      <c r="TNF11" s="72"/>
      <c r="TNG11" s="72"/>
      <c r="TNH11" s="72"/>
      <c r="TNI11" s="72"/>
      <c r="TNJ11" s="72"/>
      <c r="TNK11" s="72"/>
      <c r="TNL11" s="72"/>
      <c r="TNM11" s="72"/>
      <c r="TNN11" s="72"/>
      <c r="TNO11" s="72"/>
      <c r="TNP11" s="72"/>
      <c r="TNQ11" s="72"/>
      <c r="TNR11" s="72"/>
      <c r="TNS11" s="72"/>
      <c r="TNT11" s="72"/>
      <c r="TNU11" s="72"/>
      <c r="TNV11" s="72"/>
      <c r="TNW11" s="72"/>
      <c r="TNX11" s="72"/>
      <c r="TNY11" s="72"/>
      <c r="TNZ11" s="72"/>
      <c r="TOA11" s="72"/>
      <c r="TOB11" s="72"/>
      <c r="TOC11" s="72"/>
      <c r="TOD11" s="72"/>
      <c r="TOE11" s="72"/>
      <c r="TOF11" s="72"/>
      <c r="TOG11" s="72"/>
      <c r="TOH11" s="72"/>
      <c r="TOI11" s="72"/>
      <c r="TOJ11" s="72"/>
      <c r="TOK11" s="72"/>
      <c r="TOL11" s="72"/>
      <c r="TOM11" s="72"/>
      <c r="TON11" s="72"/>
      <c r="TOO11" s="72"/>
      <c r="TOP11" s="72"/>
      <c r="TOQ11" s="72"/>
      <c r="TOR11" s="72"/>
      <c r="TOS11" s="72"/>
      <c r="TOT11" s="72"/>
      <c r="TOU11" s="72"/>
      <c r="TOV11" s="72"/>
      <c r="TOW11" s="72"/>
      <c r="TOX11" s="72"/>
      <c r="TOY11" s="72"/>
      <c r="TOZ11" s="72"/>
      <c r="TPA11" s="72"/>
      <c r="TPB11" s="72"/>
      <c r="TPC11" s="72"/>
      <c r="TPD11" s="72"/>
      <c r="TPE11" s="72"/>
      <c r="TPF11" s="72"/>
      <c r="TPG11" s="72"/>
      <c r="TPH11" s="72"/>
      <c r="TPI11" s="72"/>
      <c r="TPJ11" s="72"/>
      <c r="TPK11" s="72"/>
      <c r="TPL11" s="72"/>
      <c r="TPM11" s="72"/>
      <c r="TPN11" s="72"/>
      <c r="TPO11" s="72"/>
      <c r="TPP11" s="72"/>
      <c r="TPQ11" s="72"/>
      <c r="TPR11" s="72"/>
      <c r="TPS11" s="72"/>
      <c r="TPT11" s="72"/>
      <c r="TPU11" s="72"/>
      <c r="TPV11" s="72"/>
      <c r="TPW11" s="72"/>
      <c r="TPX11" s="72"/>
      <c r="TPY11" s="72"/>
      <c r="TPZ11" s="72"/>
      <c r="TQA11" s="72"/>
      <c r="TQB11" s="72"/>
      <c r="TQC11" s="72"/>
      <c r="TQD11" s="72"/>
      <c r="TQE11" s="72"/>
      <c r="TQF11" s="72"/>
      <c r="TQG11" s="72"/>
      <c r="TQH11" s="72"/>
      <c r="TQI11" s="72"/>
      <c r="TQJ11" s="72"/>
      <c r="TQK11" s="72"/>
      <c r="TQL11" s="72"/>
      <c r="TQM11" s="72"/>
      <c r="TQN11" s="72"/>
      <c r="TQO11" s="72"/>
      <c r="TQP11" s="72"/>
      <c r="TQQ11" s="72"/>
      <c r="TQR11" s="72"/>
      <c r="TQS11" s="72"/>
      <c r="TQT11" s="72"/>
      <c r="TQU11" s="72"/>
      <c r="TQV11" s="72"/>
      <c r="TQW11" s="72"/>
      <c r="TQX11" s="72"/>
      <c r="TQY11" s="72"/>
      <c r="TQZ11" s="72"/>
      <c r="TRA11" s="72"/>
      <c r="TRB11" s="72"/>
      <c r="TRC11" s="72"/>
      <c r="TRD11" s="72"/>
      <c r="TRE11" s="72"/>
      <c r="TRF11" s="72"/>
      <c r="TRG11" s="72"/>
      <c r="TRH11" s="72"/>
      <c r="TRI11" s="72"/>
      <c r="TRJ11" s="72"/>
      <c r="TRK11" s="72"/>
      <c r="TRL11" s="72"/>
      <c r="TRM11" s="72"/>
      <c r="TRN11" s="72"/>
      <c r="TRO11" s="72"/>
      <c r="TRP11" s="72"/>
      <c r="TRQ11" s="72"/>
      <c r="TRR11" s="72"/>
      <c r="TRS11" s="72"/>
      <c r="TRT11" s="72"/>
      <c r="TRU11" s="72"/>
      <c r="TRV11" s="72"/>
      <c r="TRW11" s="72"/>
      <c r="TRX11" s="72"/>
      <c r="TRY11" s="72"/>
      <c r="TRZ11" s="72"/>
      <c r="TSA11" s="72"/>
      <c r="TSB11" s="72"/>
      <c r="TSC11" s="72"/>
      <c r="TSD11" s="72"/>
      <c r="TSE11" s="72"/>
      <c r="TSF11" s="72"/>
      <c r="TSG11" s="72"/>
      <c r="TSH11" s="72"/>
      <c r="TSI11" s="72"/>
      <c r="TSJ11" s="72"/>
      <c r="TSK11" s="72"/>
      <c r="TSL11" s="72"/>
      <c r="TSM11" s="72"/>
      <c r="TSN11" s="72"/>
      <c r="TSO11" s="72"/>
      <c r="TSP11" s="72"/>
      <c r="TSQ11" s="72"/>
      <c r="TSR11" s="72"/>
      <c r="TSS11" s="72"/>
      <c r="TST11" s="72"/>
      <c r="TSU11" s="72"/>
      <c r="TSV11" s="72"/>
      <c r="TSW11" s="72"/>
      <c r="TSX11" s="72"/>
      <c r="TSY11" s="72"/>
      <c r="TSZ11" s="72"/>
      <c r="TTA11" s="72"/>
      <c r="TTB11" s="72"/>
      <c r="TTC11" s="72"/>
      <c r="TTD11" s="72"/>
      <c r="TTE11" s="72"/>
      <c r="TTF11" s="72"/>
      <c r="TTG11" s="72"/>
      <c r="TTH11" s="72"/>
      <c r="TTI11" s="72"/>
      <c r="TTJ11" s="72"/>
      <c r="TTK11" s="72"/>
      <c r="TTL11" s="72"/>
      <c r="TTM11" s="72"/>
      <c r="TTN11" s="72"/>
      <c r="TTO11" s="72"/>
      <c r="TTP11" s="72"/>
      <c r="TTQ11" s="72"/>
      <c r="TTR11" s="72"/>
      <c r="TTS11" s="72"/>
      <c r="TTT11" s="72"/>
      <c r="TTU11" s="72"/>
      <c r="TTV11" s="72"/>
      <c r="TTW11" s="72"/>
      <c r="TTX11" s="72"/>
      <c r="TTY11" s="72"/>
      <c r="TTZ11" s="72"/>
      <c r="TUA11" s="72"/>
      <c r="TUB11" s="72"/>
      <c r="TUC11" s="72"/>
      <c r="TUD11" s="72"/>
      <c r="TUE11" s="72"/>
      <c r="TUF11" s="72"/>
      <c r="TUG11" s="72"/>
      <c r="TUH11" s="72"/>
      <c r="TUI11" s="72"/>
      <c r="TUJ11" s="72"/>
      <c r="TUK11" s="72"/>
      <c r="TUL11" s="72"/>
      <c r="TUM11" s="72"/>
      <c r="TUN11" s="72"/>
      <c r="TUO11" s="72"/>
      <c r="TUP11" s="72"/>
      <c r="TUQ11" s="72"/>
      <c r="TUR11" s="72"/>
      <c r="TUS11" s="72"/>
      <c r="TUT11" s="72"/>
      <c r="TUU11" s="72"/>
      <c r="TUV11" s="72"/>
      <c r="TUW11" s="72"/>
      <c r="TUX11" s="72"/>
      <c r="TUY11" s="72"/>
      <c r="TUZ11" s="72"/>
      <c r="TVA11" s="72"/>
      <c r="TVB11" s="72"/>
      <c r="TVC11" s="72"/>
      <c r="TVD11" s="72"/>
      <c r="TVE11" s="72"/>
      <c r="TVF11" s="72"/>
      <c r="TVG11" s="72"/>
      <c r="TVH11" s="72"/>
      <c r="TVI11" s="72"/>
      <c r="TVJ11" s="72"/>
      <c r="TVK11" s="72"/>
      <c r="TVL11" s="72"/>
      <c r="TVM11" s="72"/>
      <c r="TVN11" s="72"/>
      <c r="TVO11" s="72"/>
      <c r="TVP11" s="72"/>
      <c r="TVQ11" s="72"/>
      <c r="TVR11" s="72"/>
      <c r="TVS11" s="72"/>
      <c r="TVT11" s="72"/>
      <c r="TVU11" s="72"/>
      <c r="TVV11" s="72"/>
      <c r="TVW11" s="72"/>
      <c r="TVX11" s="72"/>
      <c r="TVY11" s="72"/>
      <c r="TVZ11" s="72"/>
      <c r="TWA11" s="72"/>
      <c r="TWB11" s="72"/>
      <c r="TWC11" s="72"/>
      <c r="TWD11" s="72"/>
      <c r="TWE11" s="72"/>
      <c r="TWF11" s="72"/>
      <c r="TWG11" s="72"/>
      <c r="TWH11" s="72"/>
      <c r="TWI11" s="72"/>
      <c r="TWJ11" s="72"/>
      <c r="TWK11" s="72"/>
      <c r="TWL11" s="72"/>
      <c r="TWM11" s="72"/>
      <c r="TWN11" s="72"/>
      <c r="TWO11" s="72"/>
      <c r="TWP11" s="72"/>
      <c r="TWQ11" s="72"/>
      <c r="TWR11" s="72"/>
      <c r="TWS11" s="72"/>
      <c r="TWT11" s="72"/>
      <c r="TWU11" s="72"/>
      <c r="TWV11" s="72"/>
      <c r="TWW11" s="72"/>
      <c r="TWX11" s="72"/>
      <c r="TWY11" s="72"/>
      <c r="TWZ11" s="72"/>
      <c r="TXA11" s="72"/>
      <c r="TXB11" s="72"/>
      <c r="TXC11" s="72"/>
      <c r="TXD11" s="72"/>
      <c r="TXE11" s="72"/>
      <c r="TXF11" s="72"/>
      <c r="TXG11" s="72"/>
      <c r="TXH11" s="72"/>
      <c r="TXI11" s="72"/>
      <c r="TXJ11" s="72"/>
      <c r="TXK11" s="72"/>
      <c r="TXL11" s="72"/>
      <c r="TXM11" s="72"/>
      <c r="TXN11" s="72"/>
      <c r="TXO11" s="72"/>
      <c r="TXP11" s="72"/>
      <c r="TXQ11" s="72"/>
      <c r="TXR11" s="72"/>
      <c r="TXS11" s="72"/>
      <c r="TXT11" s="72"/>
      <c r="TXU11" s="72"/>
      <c r="TXV11" s="72"/>
      <c r="TXW11" s="72"/>
      <c r="TXX11" s="72"/>
      <c r="TXY11" s="72"/>
      <c r="TXZ11" s="72"/>
      <c r="TYA11" s="72"/>
      <c r="TYB11" s="72"/>
      <c r="TYC11" s="72"/>
      <c r="TYD11" s="72"/>
      <c r="TYE11" s="72"/>
      <c r="TYF11" s="72"/>
      <c r="TYG11" s="72"/>
      <c r="TYH11" s="72"/>
      <c r="TYI11" s="72"/>
      <c r="TYJ11" s="72"/>
      <c r="TYK11" s="72"/>
      <c r="TYL11" s="72"/>
      <c r="TYM11" s="72"/>
      <c r="TYN11" s="72"/>
      <c r="TYO11" s="72"/>
      <c r="TYP11" s="72"/>
      <c r="TYQ11" s="72"/>
      <c r="TYR11" s="72"/>
      <c r="TYS11" s="72"/>
      <c r="TYT11" s="72"/>
      <c r="TYU11" s="72"/>
      <c r="TYV11" s="72"/>
      <c r="TYW11" s="72"/>
      <c r="TYX11" s="72"/>
      <c r="TYY11" s="72"/>
      <c r="TYZ11" s="72"/>
      <c r="TZA11" s="72"/>
      <c r="TZB11" s="72"/>
      <c r="TZC11" s="72"/>
      <c r="TZD11" s="72"/>
      <c r="TZE11" s="72"/>
      <c r="TZF11" s="72"/>
      <c r="TZG11" s="72"/>
      <c r="TZH11" s="72"/>
      <c r="TZI11" s="72"/>
      <c r="TZJ11" s="72"/>
      <c r="TZK11" s="72"/>
      <c r="TZL11" s="72"/>
      <c r="TZM11" s="72"/>
      <c r="TZN11" s="72"/>
      <c r="TZO11" s="72"/>
      <c r="TZP11" s="72"/>
      <c r="TZQ11" s="72"/>
      <c r="TZR11" s="72"/>
      <c r="TZS11" s="72"/>
      <c r="TZT11" s="72"/>
      <c r="TZU11" s="72"/>
      <c r="TZV11" s="72"/>
      <c r="TZW11" s="72"/>
      <c r="TZX11" s="72"/>
      <c r="TZY11" s="72"/>
      <c r="TZZ11" s="72"/>
      <c r="UAA11" s="72"/>
      <c r="UAB11" s="72"/>
      <c r="UAC11" s="72"/>
      <c r="UAD11" s="72"/>
      <c r="UAE11" s="72"/>
      <c r="UAF11" s="72"/>
      <c r="UAG11" s="72"/>
      <c r="UAH11" s="72"/>
      <c r="UAI11" s="72"/>
      <c r="UAJ11" s="72"/>
      <c r="UAK11" s="72"/>
      <c r="UAL11" s="72"/>
      <c r="UAM11" s="72"/>
      <c r="UAN11" s="72"/>
      <c r="UAO11" s="72"/>
      <c r="UAP11" s="72"/>
      <c r="UAQ11" s="72"/>
      <c r="UAR11" s="72"/>
      <c r="UAS11" s="72"/>
      <c r="UAT11" s="72"/>
      <c r="UAU11" s="72"/>
      <c r="UAV11" s="72"/>
      <c r="UAW11" s="72"/>
      <c r="UAX11" s="72"/>
      <c r="UAY11" s="72"/>
      <c r="UAZ11" s="72"/>
      <c r="UBA11" s="72"/>
      <c r="UBB11" s="72"/>
      <c r="UBC11" s="72"/>
      <c r="UBD11" s="72"/>
      <c r="UBE11" s="72"/>
      <c r="UBF11" s="72"/>
      <c r="UBG11" s="72"/>
      <c r="UBH11" s="72"/>
      <c r="UBI11" s="72"/>
      <c r="UBJ11" s="72"/>
      <c r="UBK11" s="72"/>
      <c r="UBL11" s="72"/>
      <c r="UBM11" s="72"/>
      <c r="UBN11" s="72"/>
      <c r="UBO11" s="72"/>
      <c r="UBP11" s="72"/>
      <c r="UBQ11" s="72"/>
      <c r="UBR11" s="72"/>
      <c r="UBS11" s="72"/>
      <c r="UBT11" s="72"/>
      <c r="UBU11" s="72"/>
      <c r="UBV11" s="72"/>
      <c r="UBW11" s="72"/>
      <c r="UBX11" s="72"/>
      <c r="UBY11" s="72"/>
      <c r="UBZ11" s="72"/>
      <c r="UCA11" s="72"/>
      <c r="UCB11" s="72"/>
      <c r="UCC11" s="72"/>
      <c r="UCD11" s="72"/>
      <c r="UCE11" s="72"/>
      <c r="UCF11" s="72"/>
      <c r="UCG11" s="72"/>
      <c r="UCH11" s="72"/>
      <c r="UCI11" s="72"/>
      <c r="UCJ11" s="72"/>
      <c r="UCK11" s="72"/>
      <c r="UCL11" s="72"/>
      <c r="UCM11" s="72"/>
      <c r="UCN11" s="72"/>
      <c r="UCO11" s="72"/>
      <c r="UCP11" s="72"/>
      <c r="UCQ11" s="72"/>
      <c r="UCR11" s="72"/>
      <c r="UCS11" s="72"/>
      <c r="UCT11" s="72"/>
      <c r="UCU11" s="72"/>
      <c r="UCV11" s="72"/>
      <c r="UCW11" s="72"/>
      <c r="UCX11" s="72"/>
      <c r="UCY11" s="72"/>
      <c r="UCZ11" s="72"/>
      <c r="UDA11" s="72"/>
      <c r="UDB11" s="72"/>
      <c r="UDC11" s="72"/>
      <c r="UDD11" s="72"/>
      <c r="UDE11" s="72"/>
      <c r="UDF11" s="72"/>
      <c r="UDG11" s="72"/>
      <c r="UDH11" s="72"/>
      <c r="UDI11" s="72"/>
      <c r="UDJ11" s="72"/>
      <c r="UDK11" s="72"/>
      <c r="UDL11" s="72"/>
      <c r="UDM11" s="72"/>
      <c r="UDN11" s="72"/>
      <c r="UDO11" s="72"/>
      <c r="UDP11" s="72"/>
      <c r="UDQ11" s="72"/>
      <c r="UDR11" s="72"/>
      <c r="UDS11" s="72"/>
      <c r="UDT11" s="72"/>
      <c r="UDU11" s="72"/>
      <c r="UDV11" s="72"/>
      <c r="UDW11" s="72"/>
      <c r="UDX11" s="72"/>
      <c r="UDY11" s="72"/>
      <c r="UDZ11" s="72"/>
      <c r="UEA11" s="72"/>
      <c r="UEB11" s="72"/>
      <c r="UEC11" s="72"/>
      <c r="UED11" s="72"/>
      <c r="UEE11" s="72"/>
      <c r="UEF11" s="72"/>
      <c r="UEG11" s="72"/>
      <c r="UEH11" s="72"/>
      <c r="UEI11" s="72"/>
      <c r="UEJ11" s="72"/>
      <c r="UEK11" s="72"/>
      <c r="UEL11" s="72"/>
      <c r="UEM11" s="72"/>
      <c r="UEN11" s="72"/>
      <c r="UEO11" s="72"/>
      <c r="UEP11" s="72"/>
      <c r="UEQ11" s="72"/>
      <c r="UER11" s="72"/>
      <c r="UES11" s="72"/>
      <c r="UET11" s="72"/>
      <c r="UEU11" s="72"/>
      <c r="UEV11" s="72"/>
      <c r="UEW11" s="72"/>
      <c r="UEX11" s="72"/>
      <c r="UEY11" s="72"/>
      <c r="UEZ11" s="72"/>
      <c r="UFA11" s="72"/>
      <c r="UFB11" s="72"/>
      <c r="UFC11" s="72"/>
      <c r="UFD11" s="72"/>
      <c r="UFE11" s="72"/>
      <c r="UFF11" s="72"/>
      <c r="UFG11" s="72"/>
      <c r="UFH11" s="72"/>
      <c r="UFI11" s="72"/>
      <c r="UFJ11" s="72"/>
      <c r="UFK11" s="72"/>
      <c r="UFL11" s="72"/>
      <c r="UFM11" s="72"/>
      <c r="UFN11" s="72"/>
      <c r="UFO11" s="72"/>
      <c r="UFP11" s="72"/>
      <c r="UFQ11" s="72"/>
      <c r="UFR11" s="72"/>
      <c r="UFS11" s="72"/>
      <c r="UFT11" s="72"/>
      <c r="UFU11" s="72"/>
      <c r="UFV11" s="72"/>
      <c r="UFW11" s="72"/>
      <c r="UFX11" s="72"/>
      <c r="UFY11" s="72"/>
      <c r="UFZ11" s="72"/>
      <c r="UGA11" s="72"/>
      <c r="UGB11" s="72"/>
      <c r="UGC11" s="72"/>
      <c r="UGD11" s="72"/>
      <c r="UGE11" s="72"/>
      <c r="UGF11" s="72"/>
      <c r="UGG11" s="72"/>
      <c r="UGH11" s="72"/>
      <c r="UGI11" s="72"/>
      <c r="UGJ11" s="72"/>
      <c r="UGK11" s="72"/>
      <c r="UGL11" s="72"/>
      <c r="UGM11" s="72"/>
      <c r="UGN11" s="72"/>
      <c r="UGO11" s="72"/>
      <c r="UGP11" s="72"/>
      <c r="UGQ11" s="72"/>
      <c r="UGR11" s="72"/>
      <c r="UGS11" s="72"/>
      <c r="UGT11" s="72"/>
      <c r="UGU11" s="72"/>
      <c r="UGV11" s="72"/>
      <c r="UGW11" s="72"/>
      <c r="UGX11" s="72"/>
      <c r="UGY11" s="72"/>
      <c r="UGZ11" s="72"/>
      <c r="UHA11" s="72"/>
      <c r="UHB11" s="72"/>
      <c r="UHC11" s="72"/>
      <c r="UHD11" s="72"/>
      <c r="UHE11" s="72"/>
      <c r="UHF11" s="72"/>
      <c r="UHG11" s="72"/>
      <c r="UHH11" s="72"/>
      <c r="UHI11" s="72"/>
      <c r="UHJ11" s="72"/>
      <c r="UHK11" s="72"/>
      <c r="UHL11" s="72"/>
      <c r="UHM11" s="72"/>
      <c r="UHN11" s="72"/>
      <c r="UHO11" s="72"/>
      <c r="UHP11" s="72"/>
      <c r="UHQ11" s="72"/>
      <c r="UHR11" s="72"/>
      <c r="UHS11" s="72"/>
      <c r="UHT11" s="72"/>
      <c r="UHU11" s="72"/>
      <c r="UHV11" s="72"/>
      <c r="UHW11" s="72"/>
      <c r="UHX11" s="72"/>
      <c r="UHY11" s="72"/>
      <c r="UHZ11" s="72"/>
      <c r="UIA11" s="72"/>
      <c r="UIB11" s="72"/>
      <c r="UIC11" s="72"/>
      <c r="UID11" s="72"/>
      <c r="UIE11" s="72"/>
      <c r="UIF11" s="72"/>
      <c r="UIG11" s="72"/>
      <c r="UIH11" s="72"/>
      <c r="UII11" s="72"/>
      <c r="UIJ11" s="72"/>
      <c r="UIK11" s="72"/>
      <c r="UIL11" s="72"/>
      <c r="UIM11" s="72"/>
      <c r="UIN11" s="72"/>
      <c r="UIO11" s="72"/>
      <c r="UIP11" s="72"/>
      <c r="UIQ11" s="72"/>
      <c r="UIR11" s="72"/>
      <c r="UIS11" s="72"/>
      <c r="UIT11" s="72"/>
      <c r="UIU11" s="72"/>
      <c r="UIV11" s="72"/>
      <c r="UIW11" s="72"/>
      <c r="UIX11" s="72"/>
      <c r="UIY11" s="72"/>
      <c r="UIZ11" s="72"/>
      <c r="UJA11" s="72"/>
      <c r="UJB11" s="72"/>
      <c r="UJC11" s="72"/>
      <c r="UJD11" s="72"/>
      <c r="UJE11" s="72"/>
      <c r="UJF11" s="72"/>
      <c r="UJG11" s="72"/>
      <c r="UJH11" s="72"/>
      <c r="UJI11" s="72"/>
      <c r="UJJ11" s="72"/>
      <c r="UJK11" s="72"/>
      <c r="UJL11" s="72"/>
      <c r="UJM11" s="72"/>
      <c r="UJN11" s="72"/>
      <c r="UJO11" s="72"/>
      <c r="UJP11" s="72"/>
      <c r="UJQ11" s="72"/>
      <c r="UJR11" s="72"/>
      <c r="UJS11" s="72"/>
      <c r="UJT11" s="72"/>
      <c r="UJU11" s="72"/>
      <c r="UJV11" s="72"/>
      <c r="UJW11" s="72"/>
      <c r="UJX11" s="72"/>
      <c r="UJY11" s="72"/>
      <c r="UJZ11" s="72"/>
      <c r="UKA11" s="72"/>
      <c r="UKB11" s="72"/>
      <c r="UKC11" s="72"/>
      <c r="UKD11" s="72"/>
      <c r="UKE11" s="72"/>
      <c r="UKF11" s="72"/>
      <c r="UKG11" s="72"/>
      <c r="UKH11" s="72"/>
      <c r="UKI11" s="72"/>
      <c r="UKJ11" s="72"/>
      <c r="UKK11" s="72"/>
      <c r="UKL11" s="72"/>
      <c r="UKM11" s="72"/>
      <c r="UKN11" s="72"/>
      <c r="UKO11" s="72"/>
      <c r="UKP11" s="72"/>
      <c r="UKQ11" s="72"/>
      <c r="UKR11" s="72"/>
      <c r="UKS11" s="72"/>
      <c r="UKT11" s="72"/>
      <c r="UKU11" s="72"/>
      <c r="UKV11" s="72"/>
      <c r="UKW11" s="72"/>
      <c r="UKX11" s="72"/>
      <c r="UKY11" s="72"/>
      <c r="UKZ11" s="72"/>
      <c r="ULA11" s="72"/>
      <c r="ULB11" s="72"/>
      <c r="ULC11" s="72"/>
      <c r="ULD11" s="72"/>
      <c r="ULE11" s="72"/>
      <c r="ULF11" s="72"/>
      <c r="ULG11" s="72"/>
      <c r="ULH11" s="72"/>
      <c r="ULI11" s="72"/>
      <c r="ULJ11" s="72"/>
      <c r="ULK11" s="72"/>
      <c r="ULL11" s="72"/>
      <c r="ULM11" s="72"/>
      <c r="ULN11" s="72"/>
      <c r="ULO11" s="72"/>
      <c r="ULP11" s="72"/>
      <c r="ULQ11" s="72"/>
      <c r="ULR11" s="72"/>
      <c r="ULS11" s="72"/>
      <c r="ULT11" s="72"/>
      <c r="ULU11" s="72"/>
      <c r="ULV11" s="72"/>
      <c r="ULW11" s="72"/>
      <c r="ULX11" s="72"/>
      <c r="ULY11" s="72"/>
      <c r="ULZ11" s="72"/>
      <c r="UMA11" s="72"/>
      <c r="UMB11" s="72"/>
      <c r="UMC11" s="72"/>
      <c r="UMD11" s="72"/>
      <c r="UME11" s="72"/>
      <c r="UMF11" s="72"/>
      <c r="UMG11" s="72"/>
      <c r="UMH11" s="72"/>
      <c r="UMI11" s="72"/>
      <c r="UMJ11" s="72"/>
      <c r="UMK11" s="72"/>
      <c r="UML11" s="72"/>
      <c r="UMM11" s="72"/>
      <c r="UMN11" s="72"/>
      <c r="UMO11" s="72"/>
      <c r="UMP11" s="72"/>
      <c r="UMQ11" s="72"/>
      <c r="UMR11" s="72"/>
      <c r="UMS11" s="72"/>
      <c r="UMT11" s="72"/>
      <c r="UMU11" s="72"/>
      <c r="UMV11" s="72"/>
      <c r="UMW11" s="72"/>
      <c r="UMX11" s="72"/>
      <c r="UMY11" s="72"/>
      <c r="UMZ11" s="72"/>
      <c r="UNA11" s="72"/>
      <c r="UNB11" s="72"/>
      <c r="UNC11" s="72"/>
      <c r="UND11" s="72"/>
      <c r="UNE11" s="72"/>
      <c r="UNF11" s="72"/>
      <c r="UNG11" s="72"/>
      <c r="UNH11" s="72"/>
      <c r="UNI11" s="72"/>
      <c r="UNJ11" s="72"/>
      <c r="UNK11" s="72"/>
      <c r="UNL11" s="72"/>
      <c r="UNM11" s="72"/>
      <c r="UNN11" s="72"/>
      <c r="UNO11" s="72"/>
      <c r="UNP11" s="72"/>
      <c r="UNQ11" s="72"/>
      <c r="UNR11" s="72"/>
      <c r="UNS11" s="72"/>
      <c r="UNT11" s="72"/>
      <c r="UNU11" s="72"/>
      <c r="UNV11" s="72"/>
      <c r="UNW11" s="72"/>
      <c r="UNX11" s="72"/>
      <c r="UNY11" s="72"/>
      <c r="UNZ11" s="72"/>
      <c r="UOA11" s="72"/>
      <c r="UOB11" s="72"/>
      <c r="UOC11" s="72"/>
      <c r="UOD11" s="72"/>
      <c r="UOE11" s="72"/>
      <c r="UOF11" s="72"/>
      <c r="UOG11" s="72"/>
      <c r="UOH11" s="72"/>
      <c r="UOI11" s="72"/>
      <c r="UOJ11" s="72"/>
      <c r="UOK11" s="72"/>
      <c r="UOL11" s="72"/>
      <c r="UOM11" s="72"/>
      <c r="UON11" s="72"/>
      <c r="UOO11" s="72"/>
      <c r="UOP11" s="72"/>
      <c r="UOQ11" s="72"/>
      <c r="UOR11" s="72"/>
      <c r="UOS11" s="72"/>
      <c r="UOT11" s="72"/>
      <c r="UOU11" s="72"/>
      <c r="UOV11" s="72"/>
      <c r="UOW11" s="72"/>
      <c r="UOX11" s="72"/>
      <c r="UOY11" s="72"/>
      <c r="UOZ11" s="72"/>
      <c r="UPA11" s="72"/>
      <c r="UPB11" s="72"/>
      <c r="UPC11" s="72"/>
      <c r="UPD11" s="72"/>
      <c r="UPE11" s="72"/>
      <c r="UPF11" s="72"/>
      <c r="UPG11" s="72"/>
      <c r="UPH11" s="72"/>
      <c r="UPI11" s="72"/>
      <c r="UPJ11" s="72"/>
      <c r="UPK11" s="72"/>
      <c r="UPL11" s="72"/>
      <c r="UPM11" s="72"/>
      <c r="UPN11" s="72"/>
      <c r="UPO11" s="72"/>
      <c r="UPP11" s="72"/>
      <c r="UPQ11" s="72"/>
      <c r="UPR11" s="72"/>
      <c r="UPS11" s="72"/>
      <c r="UPT11" s="72"/>
      <c r="UPU11" s="72"/>
      <c r="UPV11" s="72"/>
      <c r="UPW11" s="72"/>
      <c r="UPX11" s="72"/>
      <c r="UPY11" s="72"/>
      <c r="UPZ11" s="72"/>
      <c r="UQA11" s="72"/>
      <c r="UQB11" s="72"/>
      <c r="UQC11" s="72"/>
      <c r="UQD11" s="72"/>
      <c r="UQE11" s="72"/>
      <c r="UQF11" s="72"/>
      <c r="UQG11" s="72"/>
      <c r="UQH11" s="72"/>
      <c r="UQI11" s="72"/>
      <c r="UQJ11" s="72"/>
      <c r="UQK11" s="72"/>
      <c r="UQL11" s="72"/>
      <c r="UQM11" s="72"/>
      <c r="UQN11" s="72"/>
      <c r="UQO11" s="72"/>
      <c r="UQP11" s="72"/>
      <c r="UQQ11" s="72"/>
      <c r="UQR11" s="72"/>
      <c r="UQS11" s="72"/>
      <c r="UQT11" s="72"/>
      <c r="UQU11" s="72"/>
      <c r="UQV11" s="72"/>
      <c r="UQW11" s="72"/>
      <c r="UQX11" s="72"/>
      <c r="UQY11" s="72"/>
      <c r="UQZ11" s="72"/>
      <c r="URA11" s="72"/>
      <c r="URB11" s="72"/>
      <c r="URC11" s="72"/>
      <c r="URD11" s="72"/>
      <c r="URE11" s="72"/>
      <c r="URF11" s="72"/>
      <c r="URG11" s="72"/>
      <c r="URH11" s="72"/>
      <c r="URI11" s="72"/>
      <c r="URJ11" s="72"/>
      <c r="URK11" s="72"/>
      <c r="URL11" s="72"/>
      <c r="URM11" s="72"/>
      <c r="URN11" s="72"/>
      <c r="URO11" s="72"/>
      <c r="URP11" s="72"/>
      <c r="URQ11" s="72"/>
      <c r="URR11" s="72"/>
      <c r="URS11" s="72"/>
      <c r="URT11" s="72"/>
      <c r="URU11" s="72"/>
      <c r="URV11" s="72"/>
      <c r="URW11" s="72"/>
      <c r="URX11" s="72"/>
      <c r="URY11" s="72"/>
      <c r="URZ11" s="72"/>
      <c r="USA11" s="72"/>
      <c r="USB11" s="72"/>
      <c r="USC11" s="72"/>
      <c r="USD11" s="72"/>
      <c r="USE11" s="72"/>
      <c r="USF11" s="72"/>
      <c r="USG11" s="72"/>
      <c r="USH11" s="72"/>
      <c r="USI11" s="72"/>
      <c r="USJ11" s="72"/>
      <c r="USK11" s="72"/>
      <c r="USL11" s="72"/>
      <c r="USM11" s="72"/>
      <c r="USN11" s="72"/>
      <c r="USO11" s="72"/>
      <c r="USP11" s="72"/>
      <c r="USQ11" s="72"/>
      <c r="USR11" s="72"/>
      <c r="USS11" s="72"/>
      <c r="UST11" s="72"/>
      <c r="USU11" s="72"/>
      <c r="USV11" s="72"/>
      <c r="USW11" s="72"/>
      <c r="USX11" s="72"/>
      <c r="USY11" s="72"/>
      <c r="USZ11" s="72"/>
      <c r="UTA11" s="72"/>
      <c r="UTB11" s="72"/>
      <c r="UTC11" s="72"/>
      <c r="UTD11" s="72"/>
      <c r="UTE11" s="72"/>
      <c r="UTF11" s="72"/>
      <c r="UTG11" s="72"/>
      <c r="UTH11" s="72"/>
      <c r="UTI11" s="72"/>
      <c r="UTJ11" s="72"/>
      <c r="UTK11" s="72"/>
      <c r="UTL11" s="72"/>
      <c r="UTM11" s="72"/>
      <c r="UTN11" s="72"/>
      <c r="UTO11" s="72"/>
      <c r="UTP11" s="72"/>
      <c r="UTQ11" s="72"/>
      <c r="UTR11" s="72"/>
      <c r="UTS11" s="72"/>
      <c r="UTT11" s="72"/>
      <c r="UTU11" s="72"/>
      <c r="UTV11" s="72"/>
      <c r="UTW11" s="72"/>
      <c r="UTX11" s="72"/>
      <c r="UTY11" s="72"/>
      <c r="UTZ11" s="72"/>
      <c r="UUA11" s="72"/>
      <c r="UUB11" s="72"/>
      <c r="UUC11" s="72"/>
      <c r="UUD11" s="72"/>
      <c r="UUE11" s="72"/>
      <c r="UUF11" s="72"/>
      <c r="UUG11" s="72"/>
      <c r="UUH11" s="72"/>
      <c r="UUI11" s="72"/>
      <c r="UUJ11" s="72"/>
      <c r="UUK11" s="72"/>
      <c r="UUL11" s="72"/>
      <c r="UUM11" s="72"/>
      <c r="UUN11" s="72"/>
      <c r="UUO11" s="72"/>
      <c r="UUP11" s="72"/>
      <c r="UUQ11" s="72"/>
      <c r="UUR11" s="72"/>
      <c r="UUS11" s="72"/>
      <c r="UUT11" s="72"/>
      <c r="UUU11" s="72"/>
      <c r="UUV11" s="72"/>
      <c r="UUW11" s="72"/>
      <c r="UUX11" s="72"/>
      <c r="UUY11" s="72"/>
      <c r="UUZ11" s="72"/>
      <c r="UVA11" s="72"/>
      <c r="UVB11" s="72"/>
      <c r="UVC11" s="72"/>
      <c r="UVD11" s="72"/>
      <c r="UVE11" s="72"/>
      <c r="UVF11" s="72"/>
      <c r="UVG11" s="72"/>
      <c r="UVH11" s="72"/>
      <c r="UVI11" s="72"/>
      <c r="UVJ11" s="72"/>
      <c r="UVK11" s="72"/>
      <c r="UVL11" s="72"/>
      <c r="UVM11" s="72"/>
      <c r="UVN11" s="72"/>
      <c r="UVO11" s="72"/>
      <c r="UVP11" s="72"/>
      <c r="UVQ11" s="72"/>
      <c r="UVR11" s="72"/>
      <c r="UVS11" s="72"/>
      <c r="UVT11" s="72"/>
      <c r="UVU11" s="72"/>
      <c r="UVV11" s="72"/>
      <c r="UVW11" s="72"/>
      <c r="UVX11" s="72"/>
      <c r="UVY11" s="72"/>
      <c r="UVZ11" s="72"/>
      <c r="UWA11" s="72"/>
      <c r="UWB11" s="72"/>
      <c r="UWC11" s="72"/>
      <c r="UWD11" s="72"/>
      <c r="UWE11" s="72"/>
      <c r="UWF11" s="72"/>
      <c r="UWG11" s="72"/>
      <c r="UWH11" s="72"/>
      <c r="UWI11" s="72"/>
      <c r="UWJ11" s="72"/>
      <c r="UWK11" s="72"/>
      <c r="UWL11" s="72"/>
      <c r="UWM11" s="72"/>
      <c r="UWN11" s="72"/>
      <c r="UWO11" s="72"/>
      <c r="UWP11" s="72"/>
      <c r="UWQ11" s="72"/>
      <c r="UWR11" s="72"/>
      <c r="UWS11" s="72"/>
      <c r="UWT11" s="72"/>
      <c r="UWU11" s="72"/>
      <c r="UWV11" s="72"/>
      <c r="UWW11" s="72"/>
      <c r="UWX11" s="72"/>
      <c r="UWY11" s="72"/>
      <c r="UWZ11" s="72"/>
      <c r="UXA11" s="72"/>
      <c r="UXB11" s="72"/>
      <c r="UXC11" s="72"/>
      <c r="UXD11" s="72"/>
      <c r="UXE11" s="72"/>
      <c r="UXF11" s="72"/>
      <c r="UXG11" s="72"/>
      <c r="UXH11" s="72"/>
      <c r="UXI11" s="72"/>
      <c r="UXJ11" s="72"/>
      <c r="UXK11" s="72"/>
      <c r="UXL11" s="72"/>
      <c r="UXM11" s="72"/>
      <c r="UXN11" s="72"/>
      <c r="UXO11" s="72"/>
      <c r="UXP11" s="72"/>
      <c r="UXQ11" s="72"/>
      <c r="UXR11" s="72"/>
      <c r="UXS11" s="72"/>
      <c r="UXT11" s="72"/>
      <c r="UXU11" s="72"/>
      <c r="UXV11" s="72"/>
      <c r="UXW11" s="72"/>
      <c r="UXX11" s="72"/>
      <c r="UXY11" s="72"/>
      <c r="UXZ11" s="72"/>
      <c r="UYA11" s="72"/>
      <c r="UYB11" s="72"/>
      <c r="UYC11" s="72"/>
      <c r="UYD11" s="72"/>
      <c r="UYE11" s="72"/>
      <c r="UYF11" s="72"/>
      <c r="UYG11" s="72"/>
      <c r="UYH11" s="72"/>
      <c r="UYI11" s="72"/>
      <c r="UYJ11" s="72"/>
      <c r="UYK11" s="72"/>
      <c r="UYL11" s="72"/>
      <c r="UYM11" s="72"/>
      <c r="UYN11" s="72"/>
      <c r="UYO11" s="72"/>
      <c r="UYP11" s="72"/>
      <c r="UYQ11" s="72"/>
      <c r="UYR11" s="72"/>
      <c r="UYS11" s="72"/>
      <c r="UYT11" s="72"/>
      <c r="UYU11" s="72"/>
      <c r="UYV11" s="72"/>
      <c r="UYW11" s="72"/>
      <c r="UYX11" s="72"/>
      <c r="UYY11" s="72"/>
      <c r="UYZ11" s="72"/>
      <c r="UZA11" s="72"/>
      <c r="UZB11" s="72"/>
      <c r="UZC11" s="72"/>
      <c r="UZD11" s="72"/>
      <c r="UZE11" s="72"/>
      <c r="UZF11" s="72"/>
      <c r="UZG11" s="72"/>
      <c r="UZH11" s="72"/>
      <c r="UZI11" s="72"/>
      <c r="UZJ11" s="72"/>
      <c r="UZK11" s="72"/>
      <c r="UZL11" s="72"/>
      <c r="UZM11" s="72"/>
      <c r="UZN11" s="72"/>
      <c r="UZO11" s="72"/>
      <c r="UZP11" s="72"/>
      <c r="UZQ11" s="72"/>
      <c r="UZR11" s="72"/>
      <c r="UZS11" s="72"/>
      <c r="UZT11" s="72"/>
      <c r="UZU11" s="72"/>
      <c r="UZV11" s="72"/>
      <c r="UZW11" s="72"/>
      <c r="UZX11" s="72"/>
      <c r="UZY11" s="72"/>
      <c r="UZZ11" s="72"/>
      <c r="VAA11" s="72"/>
      <c r="VAB11" s="72"/>
      <c r="VAC11" s="72"/>
      <c r="VAD11" s="72"/>
      <c r="VAE11" s="72"/>
      <c r="VAF11" s="72"/>
      <c r="VAG11" s="72"/>
      <c r="VAH11" s="72"/>
      <c r="VAI11" s="72"/>
      <c r="VAJ11" s="72"/>
      <c r="VAK11" s="72"/>
      <c r="VAL11" s="72"/>
      <c r="VAM11" s="72"/>
      <c r="VAN11" s="72"/>
      <c r="VAO11" s="72"/>
      <c r="VAP11" s="72"/>
      <c r="VAQ11" s="72"/>
      <c r="VAR11" s="72"/>
      <c r="VAS11" s="72"/>
      <c r="VAT11" s="72"/>
      <c r="VAU11" s="72"/>
      <c r="VAV11" s="72"/>
      <c r="VAW11" s="72"/>
      <c r="VAX11" s="72"/>
      <c r="VAY11" s="72"/>
      <c r="VAZ11" s="72"/>
      <c r="VBA11" s="72"/>
      <c r="VBB11" s="72"/>
      <c r="VBC11" s="72"/>
      <c r="VBD11" s="72"/>
      <c r="VBE11" s="72"/>
      <c r="VBF11" s="72"/>
      <c r="VBG11" s="72"/>
      <c r="VBH11" s="72"/>
      <c r="VBI11" s="72"/>
      <c r="VBJ11" s="72"/>
      <c r="VBK11" s="72"/>
      <c r="VBL11" s="72"/>
      <c r="VBM11" s="72"/>
      <c r="VBN11" s="72"/>
      <c r="VBO11" s="72"/>
      <c r="VBP11" s="72"/>
      <c r="VBQ11" s="72"/>
      <c r="VBR11" s="72"/>
      <c r="VBS11" s="72"/>
      <c r="VBT11" s="72"/>
      <c r="VBU11" s="72"/>
      <c r="VBV11" s="72"/>
      <c r="VBW11" s="72"/>
      <c r="VBX11" s="72"/>
      <c r="VBY11" s="72"/>
      <c r="VBZ11" s="72"/>
      <c r="VCA11" s="72"/>
      <c r="VCB11" s="72"/>
      <c r="VCC11" s="72"/>
      <c r="VCD11" s="72"/>
      <c r="VCE11" s="72"/>
      <c r="VCF11" s="72"/>
      <c r="VCG11" s="72"/>
      <c r="VCH11" s="72"/>
      <c r="VCI11" s="72"/>
      <c r="VCJ11" s="72"/>
      <c r="VCK11" s="72"/>
      <c r="VCL11" s="72"/>
      <c r="VCM11" s="72"/>
      <c r="VCN11" s="72"/>
      <c r="VCO11" s="72"/>
      <c r="VCP11" s="72"/>
      <c r="VCQ11" s="72"/>
      <c r="VCR11" s="72"/>
      <c r="VCS11" s="72"/>
      <c r="VCT11" s="72"/>
      <c r="VCU11" s="72"/>
      <c r="VCV11" s="72"/>
      <c r="VCW11" s="72"/>
      <c r="VCX11" s="72"/>
      <c r="VCY11" s="72"/>
      <c r="VCZ11" s="72"/>
      <c r="VDA11" s="72"/>
      <c r="VDB11" s="72"/>
      <c r="VDC11" s="72"/>
      <c r="VDD11" s="72"/>
      <c r="VDE11" s="72"/>
      <c r="VDF11" s="72"/>
      <c r="VDG11" s="72"/>
      <c r="VDH11" s="72"/>
      <c r="VDI11" s="72"/>
      <c r="VDJ11" s="72"/>
      <c r="VDK11" s="72"/>
      <c r="VDL11" s="72"/>
      <c r="VDM11" s="72"/>
      <c r="VDN11" s="72"/>
      <c r="VDO11" s="72"/>
      <c r="VDP11" s="72"/>
      <c r="VDQ11" s="72"/>
      <c r="VDR11" s="72"/>
      <c r="VDS11" s="72"/>
      <c r="VDT11" s="72"/>
      <c r="VDU11" s="72"/>
      <c r="VDV11" s="72"/>
      <c r="VDW11" s="72"/>
      <c r="VDX11" s="72"/>
      <c r="VDY11" s="72"/>
      <c r="VDZ11" s="72"/>
      <c r="VEA11" s="72"/>
      <c r="VEB11" s="72"/>
      <c r="VEC11" s="72"/>
      <c r="VED11" s="72"/>
      <c r="VEE11" s="72"/>
      <c r="VEF11" s="72"/>
      <c r="VEG11" s="72"/>
      <c r="VEH11" s="72"/>
      <c r="VEI11" s="72"/>
      <c r="VEJ11" s="72"/>
      <c r="VEK11" s="72"/>
      <c r="VEL11" s="72"/>
      <c r="VEM11" s="72"/>
      <c r="VEN11" s="72"/>
      <c r="VEO11" s="72"/>
      <c r="VEP11" s="72"/>
      <c r="VEQ11" s="72"/>
      <c r="VER11" s="72"/>
      <c r="VES11" s="72"/>
      <c r="VET11" s="72"/>
      <c r="VEU11" s="72"/>
      <c r="VEV11" s="72"/>
      <c r="VEW11" s="72"/>
      <c r="VEX11" s="72"/>
      <c r="VEY11" s="72"/>
      <c r="VEZ11" s="72"/>
      <c r="VFA11" s="72"/>
      <c r="VFB11" s="72"/>
      <c r="VFC11" s="72"/>
      <c r="VFD11" s="72"/>
      <c r="VFE11" s="72"/>
      <c r="VFF11" s="72"/>
      <c r="VFG11" s="72"/>
      <c r="VFH11" s="72"/>
      <c r="VFI11" s="72"/>
      <c r="VFJ11" s="72"/>
      <c r="VFK11" s="72"/>
      <c r="VFL11" s="72"/>
      <c r="VFM11" s="72"/>
      <c r="VFN11" s="72"/>
      <c r="VFO11" s="72"/>
      <c r="VFP11" s="72"/>
      <c r="VFQ11" s="72"/>
      <c r="VFR11" s="72"/>
      <c r="VFS11" s="72"/>
      <c r="VFT11" s="72"/>
      <c r="VFU11" s="72"/>
      <c r="VFV11" s="72"/>
      <c r="VFW11" s="72"/>
      <c r="VFX11" s="72"/>
      <c r="VFY11" s="72"/>
      <c r="VFZ11" s="72"/>
      <c r="VGA11" s="72"/>
      <c r="VGB11" s="72"/>
      <c r="VGC11" s="72"/>
      <c r="VGD11" s="72"/>
      <c r="VGE11" s="72"/>
      <c r="VGF11" s="72"/>
      <c r="VGG11" s="72"/>
      <c r="VGH11" s="72"/>
      <c r="VGI11" s="72"/>
      <c r="VGJ11" s="72"/>
      <c r="VGK11" s="72"/>
      <c r="VGL11" s="72"/>
      <c r="VGM11" s="72"/>
      <c r="VGN11" s="72"/>
      <c r="VGO11" s="72"/>
      <c r="VGP11" s="72"/>
      <c r="VGQ11" s="72"/>
      <c r="VGR11" s="72"/>
      <c r="VGS11" s="72"/>
      <c r="VGT11" s="72"/>
      <c r="VGU11" s="72"/>
      <c r="VGV11" s="72"/>
      <c r="VGW11" s="72"/>
      <c r="VGX11" s="72"/>
      <c r="VGY11" s="72"/>
      <c r="VGZ11" s="72"/>
      <c r="VHA11" s="72"/>
      <c r="VHB11" s="72"/>
      <c r="VHC11" s="72"/>
      <c r="VHD11" s="72"/>
      <c r="VHE11" s="72"/>
      <c r="VHF11" s="72"/>
      <c r="VHG11" s="72"/>
      <c r="VHH11" s="72"/>
      <c r="VHI11" s="72"/>
      <c r="VHJ11" s="72"/>
      <c r="VHK11" s="72"/>
      <c r="VHL11" s="72"/>
      <c r="VHM11" s="72"/>
      <c r="VHN11" s="72"/>
      <c r="VHO11" s="72"/>
      <c r="VHP11" s="72"/>
      <c r="VHQ11" s="72"/>
      <c r="VHR11" s="72"/>
      <c r="VHS11" s="72"/>
      <c r="VHT11" s="72"/>
      <c r="VHU11" s="72"/>
      <c r="VHV11" s="72"/>
      <c r="VHW11" s="72"/>
      <c r="VHX11" s="72"/>
      <c r="VHY11" s="72"/>
      <c r="VHZ11" s="72"/>
      <c r="VIA11" s="72"/>
      <c r="VIB11" s="72"/>
      <c r="VIC11" s="72"/>
      <c r="VID11" s="72"/>
      <c r="VIE11" s="72"/>
      <c r="VIF11" s="72"/>
      <c r="VIG11" s="72"/>
      <c r="VIH11" s="72"/>
      <c r="VII11" s="72"/>
      <c r="VIJ11" s="72"/>
      <c r="VIK11" s="72"/>
      <c r="VIL11" s="72"/>
      <c r="VIM11" s="72"/>
      <c r="VIN11" s="72"/>
      <c r="VIO11" s="72"/>
      <c r="VIP11" s="72"/>
      <c r="VIQ11" s="72"/>
      <c r="VIR11" s="72"/>
      <c r="VIS11" s="72"/>
      <c r="VIT11" s="72"/>
      <c r="VIU11" s="72"/>
      <c r="VIV11" s="72"/>
      <c r="VIW11" s="72"/>
      <c r="VIX11" s="72"/>
      <c r="VIY11" s="72"/>
      <c r="VIZ11" s="72"/>
      <c r="VJA11" s="72"/>
      <c r="VJB11" s="72"/>
      <c r="VJC11" s="72"/>
      <c r="VJD11" s="72"/>
      <c r="VJE11" s="72"/>
      <c r="VJF11" s="72"/>
      <c r="VJG11" s="72"/>
      <c r="VJH11" s="72"/>
      <c r="VJI11" s="72"/>
      <c r="VJJ11" s="72"/>
      <c r="VJK11" s="72"/>
      <c r="VJL11" s="72"/>
      <c r="VJM11" s="72"/>
      <c r="VJN11" s="72"/>
      <c r="VJO11" s="72"/>
      <c r="VJP11" s="72"/>
      <c r="VJQ11" s="72"/>
      <c r="VJR11" s="72"/>
      <c r="VJS11" s="72"/>
      <c r="VJT11" s="72"/>
      <c r="VJU11" s="72"/>
      <c r="VJV11" s="72"/>
      <c r="VJW11" s="72"/>
      <c r="VJX11" s="72"/>
      <c r="VJY11" s="72"/>
      <c r="VJZ11" s="72"/>
      <c r="VKA11" s="72"/>
      <c r="VKB11" s="72"/>
      <c r="VKC11" s="72"/>
      <c r="VKD11" s="72"/>
      <c r="VKE11" s="72"/>
      <c r="VKF11" s="72"/>
      <c r="VKG11" s="72"/>
      <c r="VKH11" s="72"/>
      <c r="VKI11" s="72"/>
      <c r="VKJ11" s="72"/>
      <c r="VKK11" s="72"/>
      <c r="VKL11" s="72"/>
      <c r="VKM11" s="72"/>
      <c r="VKN11" s="72"/>
      <c r="VKO11" s="72"/>
      <c r="VKP11" s="72"/>
      <c r="VKQ11" s="72"/>
      <c r="VKR11" s="72"/>
      <c r="VKS11" s="72"/>
      <c r="VKT11" s="72"/>
      <c r="VKU11" s="72"/>
      <c r="VKV11" s="72"/>
      <c r="VKW11" s="72"/>
      <c r="VKX11" s="72"/>
      <c r="VKY11" s="72"/>
      <c r="VKZ11" s="72"/>
      <c r="VLA11" s="72"/>
      <c r="VLB11" s="72"/>
      <c r="VLC11" s="72"/>
      <c r="VLD11" s="72"/>
      <c r="VLE11" s="72"/>
      <c r="VLF11" s="72"/>
      <c r="VLG11" s="72"/>
      <c r="VLH11" s="72"/>
      <c r="VLI11" s="72"/>
      <c r="VLJ11" s="72"/>
      <c r="VLK11" s="72"/>
      <c r="VLL11" s="72"/>
      <c r="VLM11" s="72"/>
      <c r="VLN11" s="72"/>
      <c r="VLO11" s="72"/>
      <c r="VLP11" s="72"/>
      <c r="VLQ11" s="72"/>
      <c r="VLR11" s="72"/>
      <c r="VLS11" s="72"/>
      <c r="VLT11" s="72"/>
      <c r="VLU11" s="72"/>
      <c r="VLV11" s="72"/>
      <c r="VLW11" s="72"/>
      <c r="VLX11" s="72"/>
      <c r="VLY11" s="72"/>
      <c r="VLZ11" s="72"/>
      <c r="VMA11" s="72"/>
      <c r="VMB11" s="72"/>
      <c r="VMC11" s="72"/>
      <c r="VMD11" s="72"/>
      <c r="VME11" s="72"/>
      <c r="VMF11" s="72"/>
      <c r="VMG11" s="72"/>
      <c r="VMH11" s="72"/>
      <c r="VMI11" s="72"/>
      <c r="VMJ11" s="72"/>
      <c r="VMK11" s="72"/>
      <c r="VML11" s="72"/>
      <c r="VMM11" s="72"/>
      <c r="VMN11" s="72"/>
      <c r="VMO11" s="72"/>
      <c r="VMP11" s="72"/>
      <c r="VMQ11" s="72"/>
      <c r="VMR11" s="72"/>
      <c r="VMS11" s="72"/>
      <c r="VMT11" s="72"/>
      <c r="VMU11" s="72"/>
      <c r="VMV11" s="72"/>
      <c r="VMW11" s="72"/>
      <c r="VMX11" s="72"/>
      <c r="VMY11" s="72"/>
      <c r="VMZ11" s="72"/>
      <c r="VNA11" s="72"/>
      <c r="VNB11" s="72"/>
      <c r="VNC11" s="72"/>
      <c r="VND11" s="72"/>
      <c r="VNE11" s="72"/>
      <c r="VNF11" s="72"/>
      <c r="VNG11" s="72"/>
      <c r="VNH11" s="72"/>
      <c r="VNI11" s="72"/>
      <c r="VNJ11" s="72"/>
      <c r="VNK11" s="72"/>
      <c r="VNL11" s="72"/>
      <c r="VNM11" s="72"/>
      <c r="VNN11" s="72"/>
      <c r="VNO11" s="72"/>
      <c r="VNP11" s="72"/>
      <c r="VNQ11" s="72"/>
      <c r="VNR11" s="72"/>
      <c r="VNS11" s="72"/>
      <c r="VNT11" s="72"/>
      <c r="VNU11" s="72"/>
      <c r="VNV11" s="72"/>
      <c r="VNW11" s="72"/>
      <c r="VNX11" s="72"/>
      <c r="VNY11" s="72"/>
      <c r="VNZ11" s="72"/>
      <c r="VOA11" s="72"/>
      <c r="VOB11" s="72"/>
      <c r="VOC11" s="72"/>
      <c r="VOD11" s="72"/>
      <c r="VOE11" s="72"/>
      <c r="VOF11" s="72"/>
      <c r="VOG11" s="72"/>
      <c r="VOH11" s="72"/>
      <c r="VOI11" s="72"/>
      <c r="VOJ11" s="72"/>
      <c r="VOK11" s="72"/>
      <c r="VOL11" s="72"/>
      <c r="VOM11" s="72"/>
      <c r="VON11" s="72"/>
      <c r="VOO11" s="72"/>
      <c r="VOP11" s="72"/>
      <c r="VOQ11" s="72"/>
      <c r="VOR11" s="72"/>
      <c r="VOS11" s="72"/>
      <c r="VOT11" s="72"/>
      <c r="VOU11" s="72"/>
      <c r="VOV11" s="72"/>
      <c r="VOW11" s="72"/>
      <c r="VOX11" s="72"/>
      <c r="VOY11" s="72"/>
      <c r="VOZ11" s="72"/>
      <c r="VPA11" s="72"/>
      <c r="VPB11" s="72"/>
      <c r="VPC11" s="72"/>
      <c r="VPD11" s="72"/>
      <c r="VPE11" s="72"/>
      <c r="VPF11" s="72"/>
      <c r="VPG11" s="72"/>
      <c r="VPH11" s="72"/>
      <c r="VPI11" s="72"/>
      <c r="VPJ11" s="72"/>
      <c r="VPK11" s="72"/>
      <c r="VPL11" s="72"/>
      <c r="VPM11" s="72"/>
      <c r="VPN11" s="72"/>
      <c r="VPO11" s="72"/>
      <c r="VPP11" s="72"/>
      <c r="VPQ11" s="72"/>
      <c r="VPR11" s="72"/>
      <c r="VPS11" s="72"/>
      <c r="VPT11" s="72"/>
      <c r="VPU11" s="72"/>
      <c r="VPV11" s="72"/>
      <c r="VPW11" s="72"/>
      <c r="VPX11" s="72"/>
      <c r="VPY11" s="72"/>
      <c r="VPZ11" s="72"/>
      <c r="VQA11" s="72"/>
      <c r="VQB11" s="72"/>
      <c r="VQC11" s="72"/>
      <c r="VQD11" s="72"/>
      <c r="VQE11" s="72"/>
      <c r="VQF11" s="72"/>
      <c r="VQG11" s="72"/>
      <c r="VQH11" s="72"/>
      <c r="VQI11" s="72"/>
      <c r="VQJ11" s="72"/>
      <c r="VQK11" s="72"/>
      <c r="VQL11" s="72"/>
      <c r="VQM11" s="72"/>
      <c r="VQN11" s="72"/>
      <c r="VQO11" s="72"/>
      <c r="VQP11" s="72"/>
      <c r="VQQ11" s="72"/>
      <c r="VQR11" s="72"/>
      <c r="VQS11" s="72"/>
      <c r="VQT11" s="72"/>
      <c r="VQU11" s="72"/>
      <c r="VQV11" s="72"/>
      <c r="VQW11" s="72"/>
      <c r="VQX11" s="72"/>
      <c r="VQY11" s="72"/>
      <c r="VQZ11" s="72"/>
      <c r="VRA11" s="72"/>
      <c r="VRB11" s="72"/>
      <c r="VRC11" s="72"/>
      <c r="VRD11" s="72"/>
      <c r="VRE11" s="72"/>
      <c r="VRF11" s="72"/>
      <c r="VRG11" s="72"/>
      <c r="VRH11" s="72"/>
      <c r="VRI11" s="72"/>
      <c r="VRJ11" s="72"/>
      <c r="VRK11" s="72"/>
      <c r="VRL11" s="72"/>
      <c r="VRM11" s="72"/>
      <c r="VRN11" s="72"/>
      <c r="VRO11" s="72"/>
      <c r="VRP11" s="72"/>
      <c r="VRQ11" s="72"/>
      <c r="VRR11" s="72"/>
      <c r="VRS11" s="72"/>
      <c r="VRT11" s="72"/>
      <c r="VRU11" s="72"/>
      <c r="VRV11" s="72"/>
      <c r="VRW11" s="72"/>
      <c r="VRX11" s="72"/>
      <c r="VRY11" s="72"/>
      <c r="VRZ11" s="72"/>
      <c r="VSA11" s="72"/>
      <c r="VSB11" s="72"/>
      <c r="VSC11" s="72"/>
      <c r="VSD11" s="72"/>
      <c r="VSE11" s="72"/>
      <c r="VSF11" s="72"/>
      <c r="VSG11" s="72"/>
      <c r="VSH11" s="72"/>
      <c r="VSI11" s="72"/>
      <c r="VSJ11" s="72"/>
      <c r="VSK11" s="72"/>
      <c r="VSL11" s="72"/>
      <c r="VSM11" s="72"/>
      <c r="VSN11" s="72"/>
      <c r="VSO11" s="72"/>
      <c r="VSP11" s="72"/>
      <c r="VSQ11" s="72"/>
      <c r="VSR11" s="72"/>
      <c r="VSS11" s="72"/>
      <c r="VST11" s="72"/>
      <c r="VSU11" s="72"/>
      <c r="VSV11" s="72"/>
      <c r="VSW11" s="72"/>
      <c r="VSX11" s="72"/>
      <c r="VSY11" s="72"/>
      <c r="VSZ11" s="72"/>
      <c r="VTA11" s="72"/>
      <c r="VTB11" s="72"/>
      <c r="VTC11" s="72"/>
      <c r="VTD11" s="72"/>
      <c r="VTE11" s="72"/>
      <c r="VTF11" s="72"/>
      <c r="VTG11" s="72"/>
      <c r="VTH11" s="72"/>
      <c r="VTI11" s="72"/>
      <c r="VTJ11" s="72"/>
      <c r="VTK11" s="72"/>
      <c r="VTL11" s="72"/>
      <c r="VTM11" s="72"/>
      <c r="VTN11" s="72"/>
      <c r="VTO11" s="72"/>
      <c r="VTP11" s="72"/>
      <c r="VTQ11" s="72"/>
      <c r="VTR11" s="72"/>
      <c r="VTS11" s="72"/>
      <c r="VTT11" s="72"/>
      <c r="VTU11" s="72"/>
      <c r="VTV11" s="72"/>
      <c r="VTW11" s="72"/>
      <c r="VTX11" s="72"/>
      <c r="VTY11" s="72"/>
      <c r="VTZ11" s="72"/>
      <c r="VUA11" s="72"/>
      <c r="VUB11" s="72"/>
      <c r="VUC11" s="72"/>
      <c r="VUD11" s="72"/>
      <c r="VUE11" s="72"/>
      <c r="VUF11" s="72"/>
      <c r="VUG11" s="72"/>
      <c r="VUH11" s="72"/>
      <c r="VUI11" s="72"/>
      <c r="VUJ11" s="72"/>
      <c r="VUK11" s="72"/>
      <c r="VUL11" s="72"/>
      <c r="VUM11" s="72"/>
      <c r="VUN11" s="72"/>
      <c r="VUO11" s="72"/>
      <c r="VUP11" s="72"/>
      <c r="VUQ11" s="72"/>
      <c r="VUR11" s="72"/>
      <c r="VUS11" s="72"/>
      <c r="VUT11" s="72"/>
      <c r="VUU11" s="72"/>
      <c r="VUV11" s="72"/>
      <c r="VUW11" s="72"/>
      <c r="VUX11" s="72"/>
      <c r="VUY11" s="72"/>
      <c r="VUZ11" s="72"/>
      <c r="VVA11" s="72"/>
      <c r="VVB11" s="72"/>
      <c r="VVC11" s="72"/>
      <c r="VVD11" s="72"/>
      <c r="VVE11" s="72"/>
      <c r="VVF11" s="72"/>
      <c r="VVG11" s="72"/>
      <c r="VVH11" s="72"/>
      <c r="VVI11" s="72"/>
      <c r="VVJ11" s="72"/>
      <c r="VVK11" s="72"/>
      <c r="VVL11" s="72"/>
      <c r="VVM11" s="72"/>
      <c r="VVN11" s="72"/>
      <c r="VVO11" s="72"/>
      <c r="VVP11" s="72"/>
      <c r="VVQ11" s="72"/>
      <c r="VVR11" s="72"/>
      <c r="VVS11" s="72"/>
      <c r="VVT11" s="72"/>
      <c r="VVU11" s="72"/>
      <c r="VVV11" s="72"/>
      <c r="VVW11" s="72"/>
      <c r="VVX11" s="72"/>
      <c r="VVY11" s="72"/>
      <c r="VVZ11" s="72"/>
      <c r="VWA11" s="72"/>
      <c r="VWB11" s="72"/>
      <c r="VWC11" s="72"/>
      <c r="VWD11" s="72"/>
      <c r="VWE11" s="72"/>
      <c r="VWF11" s="72"/>
      <c r="VWG11" s="72"/>
      <c r="VWH11" s="72"/>
      <c r="VWI11" s="72"/>
      <c r="VWJ11" s="72"/>
      <c r="VWK11" s="72"/>
      <c r="VWL11" s="72"/>
      <c r="VWM11" s="72"/>
      <c r="VWN11" s="72"/>
      <c r="VWO11" s="72"/>
      <c r="VWP11" s="72"/>
      <c r="VWQ11" s="72"/>
      <c r="VWR11" s="72"/>
      <c r="VWS11" s="72"/>
      <c r="VWT11" s="72"/>
      <c r="VWU11" s="72"/>
      <c r="VWV11" s="72"/>
      <c r="VWW11" s="72"/>
      <c r="VWX11" s="72"/>
      <c r="VWY11" s="72"/>
      <c r="VWZ11" s="72"/>
      <c r="VXA11" s="72"/>
      <c r="VXB11" s="72"/>
      <c r="VXC11" s="72"/>
      <c r="VXD11" s="72"/>
      <c r="VXE11" s="72"/>
      <c r="VXF11" s="72"/>
      <c r="VXG11" s="72"/>
      <c r="VXH11" s="72"/>
      <c r="VXI11" s="72"/>
      <c r="VXJ11" s="72"/>
      <c r="VXK11" s="72"/>
      <c r="VXL11" s="72"/>
      <c r="VXM11" s="72"/>
      <c r="VXN11" s="72"/>
      <c r="VXO11" s="72"/>
      <c r="VXP11" s="72"/>
      <c r="VXQ11" s="72"/>
      <c r="VXR11" s="72"/>
      <c r="VXS11" s="72"/>
      <c r="VXT11" s="72"/>
      <c r="VXU11" s="72"/>
      <c r="VXV11" s="72"/>
      <c r="VXW11" s="72"/>
      <c r="VXX11" s="72"/>
      <c r="VXY11" s="72"/>
      <c r="VXZ11" s="72"/>
      <c r="VYA11" s="72"/>
      <c r="VYB11" s="72"/>
      <c r="VYC11" s="72"/>
      <c r="VYD11" s="72"/>
      <c r="VYE11" s="72"/>
      <c r="VYF11" s="72"/>
      <c r="VYG11" s="72"/>
      <c r="VYH11" s="72"/>
      <c r="VYI11" s="72"/>
      <c r="VYJ11" s="72"/>
      <c r="VYK11" s="72"/>
      <c r="VYL11" s="72"/>
      <c r="VYM11" s="72"/>
      <c r="VYN11" s="72"/>
      <c r="VYO11" s="72"/>
      <c r="VYP11" s="72"/>
      <c r="VYQ11" s="72"/>
      <c r="VYR11" s="72"/>
      <c r="VYS11" s="72"/>
      <c r="VYT11" s="72"/>
      <c r="VYU11" s="72"/>
      <c r="VYV11" s="72"/>
      <c r="VYW11" s="72"/>
      <c r="VYX11" s="72"/>
      <c r="VYY11" s="72"/>
      <c r="VYZ11" s="72"/>
      <c r="VZA11" s="72"/>
      <c r="VZB11" s="72"/>
      <c r="VZC11" s="72"/>
      <c r="VZD11" s="72"/>
      <c r="VZE11" s="72"/>
      <c r="VZF11" s="72"/>
      <c r="VZG11" s="72"/>
      <c r="VZH11" s="72"/>
      <c r="VZI11" s="72"/>
      <c r="VZJ11" s="72"/>
      <c r="VZK11" s="72"/>
      <c r="VZL11" s="72"/>
      <c r="VZM11" s="72"/>
      <c r="VZN11" s="72"/>
      <c r="VZO11" s="72"/>
      <c r="VZP11" s="72"/>
      <c r="VZQ11" s="72"/>
      <c r="VZR11" s="72"/>
      <c r="VZS11" s="72"/>
      <c r="VZT11" s="72"/>
      <c r="VZU11" s="72"/>
      <c r="VZV11" s="72"/>
      <c r="VZW11" s="72"/>
      <c r="VZX11" s="72"/>
      <c r="VZY11" s="72"/>
      <c r="VZZ11" s="72"/>
      <c r="WAA11" s="72"/>
      <c r="WAB11" s="72"/>
      <c r="WAC11" s="72"/>
      <c r="WAD11" s="72"/>
      <c r="WAE11" s="72"/>
      <c r="WAF11" s="72"/>
      <c r="WAG11" s="72"/>
      <c r="WAH11" s="72"/>
      <c r="WAI11" s="72"/>
      <c r="WAJ11" s="72"/>
      <c r="WAK11" s="72"/>
      <c r="WAL11" s="72"/>
      <c r="WAM11" s="72"/>
      <c r="WAN11" s="72"/>
      <c r="WAO11" s="72"/>
      <c r="WAP11" s="72"/>
      <c r="WAQ11" s="72"/>
      <c r="WAR11" s="72"/>
      <c r="WAS11" s="72"/>
      <c r="WAT11" s="72"/>
      <c r="WAU11" s="72"/>
      <c r="WAV11" s="72"/>
      <c r="WAW11" s="72"/>
      <c r="WAX11" s="72"/>
      <c r="WAY11" s="72"/>
      <c r="WAZ11" s="72"/>
      <c r="WBA11" s="72"/>
      <c r="WBB11" s="72"/>
      <c r="WBC11" s="72"/>
      <c r="WBD11" s="72"/>
      <c r="WBE11" s="72"/>
      <c r="WBF11" s="72"/>
      <c r="WBG11" s="72"/>
      <c r="WBH11" s="72"/>
      <c r="WBI11" s="72"/>
      <c r="WBJ11" s="72"/>
      <c r="WBK11" s="72"/>
      <c r="WBL11" s="72"/>
      <c r="WBM11" s="72"/>
      <c r="WBN11" s="72"/>
      <c r="WBO11" s="72"/>
      <c r="WBP11" s="72"/>
      <c r="WBQ11" s="72"/>
      <c r="WBR11" s="72"/>
      <c r="WBS11" s="72"/>
      <c r="WBT11" s="72"/>
      <c r="WBU11" s="72"/>
      <c r="WBV11" s="72"/>
      <c r="WBW11" s="72"/>
      <c r="WBX11" s="72"/>
      <c r="WBY11" s="72"/>
      <c r="WBZ11" s="72"/>
      <c r="WCA11" s="72"/>
      <c r="WCB11" s="72"/>
      <c r="WCC11" s="72"/>
      <c r="WCD11" s="72"/>
      <c r="WCE11" s="72"/>
      <c r="WCF11" s="72"/>
      <c r="WCG11" s="72"/>
      <c r="WCH11" s="72"/>
      <c r="WCI11" s="72"/>
      <c r="WCJ11" s="72"/>
      <c r="WCK11" s="72"/>
      <c r="WCL11" s="72"/>
      <c r="WCM11" s="72"/>
      <c r="WCN11" s="72"/>
      <c r="WCO11" s="72"/>
      <c r="WCP11" s="72"/>
      <c r="WCQ11" s="72"/>
      <c r="WCR11" s="72"/>
      <c r="WCS11" s="72"/>
      <c r="WCT11" s="72"/>
      <c r="WCU11" s="72"/>
      <c r="WCV11" s="72"/>
      <c r="WCW11" s="72"/>
      <c r="WCX11" s="72"/>
      <c r="WCY11" s="72"/>
      <c r="WCZ11" s="72"/>
      <c r="WDA11" s="72"/>
      <c r="WDB11" s="72"/>
      <c r="WDC11" s="72"/>
      <c r="WDD11" s="72"/>
      <c r="WDE11" s="72"/>
      <c r="WDF11" s="72"/>
      <c r="WDG11" s="72"/>
      <c r="WDH11" s="72"/>
      <c r="WDI11" s="72"/>
      <c r="WDJ11" s="72"/>
      <c r="WDK11" s="72"/>
      <c r="WDL11" s="72"/>
      <c r="WDM11" s="72"/>
      <c r="WDN11" s="72"/>
      <c r="WDO11" s="72"/>
      <c r="WDP11" s="72"/>
      <c r="WDQ11" s="72"/>
      <c r="WDR11" s="72"/>
      <c r="WDS11" s="72"/>
      <c r="WDT11" s="72"/>
      <c r="WDU11" s="72"/>
      <c r="WDV11" s="72"/>
      <c r="WDW11" s="72"/>
      <c r="WDX11" s="72"/>
      <c r="WDY11" s="72"/>
      <c r="WDZ11" s="72"/>
      <c r="WEA11" s="72"/>
      <c r="WEB11" s="72"/>
      <c r="WEC11" s="72"/>
      <c r="WED11" s="72"/>
      <c r="WEE11" s="72"/>
      <c r="WEF11" s="72"/>
      <c r="WEG11" s="72"/>
      <c r="WEH11" s="72"/>
      <c r="WEI11" s="72"/>
      <c r="WEJ11" s="72"/>
      <c r="WEK11" s="72"/>
      <c r="WEL11" s="72"/>
      <c r="WEM11" s="72"/>
      <c r="WEN11" s="72"/>
      <c r="WEO11" s="72"/>
      <c r="WEP11" s="72"/>
      <c r="WEQ11" s="72"/>
      <c r="WER11" s="72"/>
      <c r="WES11" s="72"/>
      <c r="WET11" s="72"/>
      <c r="WEU11" s="72"/>
      <c r="WEV11" s="72"/>
      <c r="WEW11" s="72"/>
      <c r="WEX11" s="72"/>
      <c r="WEY11" s="72"/>
      <c r="WEZ11" s="72"/>
      <c r="WFA11" s="72"/>
      <c r="WFB11" s="72"/>
      <c r="WFC11" s="72"/>
      <c r="WFD11" s="72"/>
      <c r="WFE11" s="72"/>
      <c r="WFF11" s="72"/>
      <c r="WFG11" s="72"/>
      <c r="WFH11" s="72"/>
      <c r="WFI11" s="72"/>
      <c r="WFJ11" s="72"/>
      <c r="WFK11" s="72"/>
      <c r="WFL11" s="72"/>
      <c r="WFM11" s="72"/>
      <c r="WFN11" s="72"/>
      <c r="WFO11" s="72"/>
      <c r="WFP11" s="72"/>
      <c r="WFQ11" s="72"/>
      <c r="WFR11" s="72"/>
      <c r="WFS11" s="72"/>
      <c r="WFT11" s="72"/>
      <c r="WFU11" s="72"/>
      <c r="WFV11" s="72"/>
      <c r="WFW11" s="72"/>
      <c r="WFX11" s="72"/>
      <c r="WFY11" s="72"/>
      <c r="WFZ11" s="72"/>
      <c r="WGA11" s="72"/>
      <c r="WGB11" s="72"/>
      <c r="WGC11" s="72"/>
      <c r="WGD11" s="72"/>
      <c r="WGE11" s="72"/>
      <c r="WGF11" s="72"/>
      <c r="WGG11" s="72"/>
      <c r="WGH11" s="72"/>
      <c r="WGI11" s="72"/>
      <c r="WGJ11" s="72"/>
      <c r="WGK11" s="72"/>
      <c r="WGL11" s="72"/>
      <c r="WGM11" s="72"/>
      <c r="WGN11" s="72"/>
      <c r="WGO11" s="72"/>
      <c r="WGP11" s="72"/>
      <c r="WGQ11" s="72"/>
      <c r="WGR11" s="72"/>
      <c r="WGS11" s="72"/>
      <c r="WGT11" s="72"/>
      <c r="WGU11" s="72"/>
      <c r="WGV11" s="72"/>
      <c r="WGW11" s="72"/>
      <c r="WGX11" s="72"/>
      <c r="WGY11" s="72"/>
      <c r="WGZ11" s="72"/>
      <c r="WHA11" s="72"/>
      <c r="WHB11" s="72"/>
      <c r="WHC11" s="72"/>
      <c r="WHD11" s="72"/>
      <c r="WHE11" s="72"/>
      <c r="WHF11" s="72"/>
      <c r="WHG11" s="72"/>
      <c r="WHH11" s="72"/>
      <c r="WHI11" s="72"/>
      <c r="WHJ11" s="72"/>
      <c r="WHK11" s="72"/>
      <c r="WHL11" s="72"/>
      <c r="WHM11" s="72"/>
      <c r="WHN11" s="72"/>
      <c r="WHO11" s="72"/>
      <c r="WHP11" s="72"/>
      <c r="WHQ11" s="72"/>
      <c r="WHR11" s="72"/>
      <c r="WHS11" s="72"/>
      <c r="WHT11" s="72"/>
      <c r="WHU11" s="72"/>
      <c r="WHV11" s="72"/>
      <c r="WHW11" s="72"/>
      <c r="WHX11" s="72"/>
      <c r="WHY11" s="72"/>
      <c r="WHZ11" s="72"/>
      <c r="WIA11" s="72"/>
      <c r="WIB11" s="72"/>
      <c r="WIC11" s="72"/>
      <c r="WID11" s="72"/>
      <c r="WIE11" s="72"/>
      <c r="WIF11" s="72"/>
      <c r="WIG11" s="72"/>
      <c r="WIH11" s="72"/>
      <c r="WII11" s="72"/>
      <c r="WIJ11" s="72"/>
      <c r="WIK11" s="72"/>
      <c r="WIL11" s="72"/>
      <c r="WIM11" s="72"/>
      <c r="WIN11" s="72"/>
      <c r="WIO11" s="72"/>
      <c r="WIP11" s="72"/>
      <c r="WIQ11" s="72"/>
      <c r="WIR11" s="72"/>
      <c r="WIS11" s="72"/>
      <c r="WIT11" s="72"/>
      <c r="WIU11" s="72"/>
      <c r="WIV11" s="72"/>
      <c r="WIW11" s="72"/>
      <c r="WIX11" s="72"/>
      <c r="WIY11" s="72"/>
      <c r="WIZ11" s="72"/>
      <c r="WJA11" s="72"/>
      <c r="WJB11" s="72"/>
      <c r="WJC11" s="72"/>
      <c r="WJD11" s="72"/>
      <c r="WJE11" s="72"/>
      <c r="WJF11" s="72"/>
      <c r="WJG11" s="72"/>
      <c r="WJH11" s="72"/>
      <c r="WJI11" s="72"/>
      <c r="WJJ11" s="72"/>
      <c r="WJK11" s="72"/>
      <c r="WJL11" s="72"/>
      <c r="WJM11" s="72"/>
      <c r="WJN11" s="72"/>
      <c r="WJO11" s="72"/>
      <c r="WJP11" s="72"/>
      <c r="WJQ11" s="72"/>
      <c r="WJR11" s="72"/>
      <c r="WJS11" s="72"/>
      <c r="WJT11" s="72"/>
      <c r="WJU11" s="72"/>
      <c r="WJV11" s="72"/>
      <c r="WJW11" s="72"/>
      <c r="WJX11" s="72"/>
      <c r="WJY11" s="72"/>
      <c r="WJZ11" s="72"/>
      <c r="WKA11" s="72"/>
      <c r="WKB11" s="72"/>
      <c r="WKC11" s="72"/>
      <c r="WKD11" s="72"/>
      <c r="WKE11" s="72"/>
      <c r="WKF11" s="72"/>
      <c r="WKG11" s="72"/>
      <c r="WKH11" s="72"/>
      <c r="WKI11" s="72"/>
      <c r="WKJ11" s="72"/>
      <c r="WKK11" s="72"/>
      <c r="WKL11" s="72"/>
      <c r="WKM11" s="72"/>
      <c r="WKN11" s="72"/>
      <c r="WKO11" s="72"/>
      <c r="WKP11" s="72"/>
      <c r="WKQ11" s="72"/>
      <c r="WKR11" s="72"/>
      <c r="WKS11" s="72"/>
      <c r="WKT11" s="72"/>
      <c r="WKU11" s="72"/>
      <c r="WKV11" s="72"/>
      <c r="WKW11" s="72"/>
      <c r="WKX11" s="72"/>
      <c r="WKY11" s="72"/>
      <c r="WKZ11" s="72"/>
      <c r="WLA11" s="72"/>
      <c r="WLB11" s="72"/>
      <c r="WLC11" s="72"/>
      <c r="WLD11" s="72"/>
      <c r="WLE11" s="72"/>
      <c r="WLF11" s="72"/>
      <c r="WLG11" s="72"/>
      <c r="WLH11" s="72"/>
      <c r="WLI11" s="72"/>
      <c r="WLJ11" s="72"/>
      <c r="WLK11" s="72"/>
      <c r="WLL11" s="72"/>
      <c r="WLM11" s="72"/>
      <c r="WLN11" s="72"/>
      <c r="WLO11" s="72"/>
      <c r="WLP11" s="72"/>
      <c r="WLQ11" s="72"/>
      <c r="WLR11" s="72"/>
      <c r="WLS11" s="72"/>
      <c r="WLT11" s="72"/>
      <c r="WLU11" s="72"/>
      <c r="WLV11" s="72"/>
      <c r="WLW11" s="72"/>
      <c r="WLX11" s="72"/>
      <c r="WLY11" s="72"/>
      <c r="WLZ11" s="72"/>
      <c r="WMA11" s="72"/>
      <c r="WMB11" s="72"/>
      <c r="WMC11" s="72"/>
      <c r="WMD11" s="72"/>
      <c r="WME11" s="72"/>
      <c r="WMF11" s="72"/>
      <c r="WMG11" s="72"/>
      <c r="WMH11" s="72"/>
      <c r="WMI11" s="72"/>
      <c r="WMJ11" s="72"/>
      <c r="WMK11" s="72"/>
      <c r="WML11" s="72"/>
      <c r="WMM11" s="72"/>
      <c r="WMN11" s="72"/>
      <c r="WMO11" s="72"/>
      <c r="WMP11" s="72"/>
      <c r="WMQ11" s="72"/>
      <c r="WMR11" s="72"/>
      <c r="WMS11" s="72"/>
      <c r="WMT11" s="72"/>
      <c r="WMU11" s="72"/>
      <c r="WMV11" s="72"/>
      <c r="WMW11" s="72"/>
      <c r="WMX11" s="72"/>
      <c r="WMY11" s="72"/>
      <c r="WMZ11" s="72"/>
      <c r="WNA11" s="72"/>
      <c r="WNB11" s="72"/>
      <c r="WNC11" s="72"/>
      <c r="WND11" s="72"/>
      <c r="WNE11" s="72"/>
      <c r="WNF11" s="72"/>
      <c r="WNG11" s="72"/>
      <c r="WNH11" s="72"/>
      <c r="WNI11" s="72"/>
      <c r="WNJ11" s="72"/>
      <c r="WNK11" s="72"/>
      <c r="WNL11" s="72"/>
      <c r="WNM11" s="72"/>
      <c r="WNN11" s="72"/>
      <c r="WNO11" s="72"/>
      <c r="WNP11" s="72"/>
      <c r="WNQ11" s="72"/>
      <c r="WNR11" s="72"/>
      <c r="WNS11" s="72"/>
      <c r="WNT11" s="72"/>
      <c r="WNU11" s="72"/>
      <c r="WNV11" s="72"/>
      <c r="WNW11" s="72"/>
      <c r="WNX11" s="72"/>
      <c r="WNY11" s="72"/>
      <c r="WNZ11" s="72"/>
      <c r="WOA11" s="72"/>
      <c r="WOB11" s="72"/>
      <c r="WOC11" s="72"/>
      <c r="WOD11" s="72"/>
      <c r="WOE11" s="72"/>
      <c r="WOF11" s="72"/>
      <c r="WOG11" s="72"/>
      <c r="WOH11" s="72"/>
      <c r="WOI11" s="72"/>
      <c r="WOJ11" s="72"/>
      <c r="WOK11" s="72"/>
      <c r="WOL11" s="72"/>
      <c r="WOM11" s="72"/>
      <c r="WON11" s="72"/>
      <c r="WOO11" s="72"/>
      <c r="WOP11" s="72"/>
      <c r="WOQ11" s="72"/>
      <c r="WOR11" s="72"/>
      <c r="WOS11" s="72"/>
      <c r="WOT11" s="72"/>
      <c r="WOU11" s="72"/>
      <c r="WOV11" s="72"/>
      <c r="WOW11" s="72"/>
      <c r="WOX11" s="72"/>
      <c r="WOY11" s="72"/>
      <c r="WOZ11" s="72"/>
      <c r="WPA11" s="72"/>
      <c r="WPB11" s="72"/>
      <c r="WPC11" s="72"/>
      <c r="WPD11" s="72"/>
      <c r="WPE11" s="72"/>
      <c r="WPF11" s="72"/>
      <c r="WPG11" s="72"/>
      <c r="WPH11" s="72"/>
      <c r="WPI11" s="72"/>
      <c r="WPJ11" s="72"/>
      <c r="WPK11" s="72"/>
      <c r="WPL11" s="72"/>
      <c r="WPM11" s="72"/>
      <c r="WPN11" s="72"/>
      <c r="WPO11" s="72"/>
      <c r="WPP11" s="72"/>
      <c r="WPQ11" s="72"/>
      <c r="WPR11" s="72"/>
      <c r="WPS11" s="72"/>
      <c r="WPT11" s="72"/>
      <c r="WPU11" s="72"/>
      <c r="WPV11" s="72"/>
      <c r="WPW11" s="72"/>
      <c r="WPX11" s="72"/>
      <c r="WPY11" s="72"/>
      <c r="WPZ11" s="72"/>
      <c r="WQA11" s="72"/>
      <c r="WQB11" s="72"/>
      <c r="WQC11" s="72"/>
      <c r="WQD11" s="72"/>
      <c r="WQE11" s="72"/>
      <c r="WQF11" s="72"/>
      <c r="WQG11" s="72"/>
      <c r="WQH11" s="72"/>
      <c r="WQI11" s="72"/>
      <c r="WQJ11" s="72"/>
      <c r="WQK11" s="72"/>
      <c r="WQL11" s="72"/>
      <c r="WQM11" s="72"/>
      <c r="WQN11" s="72"/>
      <c r="WQO11" s="72"/>
      <c r="WQP11" s="72"/>
      <c r="WQQ11" s="72"/>
      <c r="WQR11" s="72"/>
      <c r="WQS11" s="72"/>
      <c r="WQT11" s="72"/>
      <c r="WQU11" s="72"/>
      <c r="WQV11" s="72"/>
      <c r="WQW11" s="72"/>
      <c r="WQX11" s="72"/>
      <c r="WQY11" s="72"/>
      <c r="WQZ11" s="72"/>
      <c r="WRA11" s="72"/>
      <c r="WRB11" s="72"/>
      <c r="WRC11" s="72"/>
      <c r="WRD11" s="72"/>
      <c r="WRE11" s="72"/>
      <c r="WRF11" s="72"/>
      <c r="WRG11" s="72"/>
      <c r="WRH11" s="72"/>
      <c r="WRI11" s="72"/>
      <c r="WRJ11" s="72"/>
      <c r="WRK11" s="72"/>
      <c r="WRL11" s="72"/>
      <c r="WRM11" s="72"/>
      <c r="WRN11" s="72"/>
      <c r="WRO11" s="72"/>
      <c r="WRP11" s="72"/>
      <c r="WRQ11" s="72"/>
      <c r="WRR11" s="72"/>
      <c r="WRS11" s="72"/>
      <c r="WRT11" s="72"/>
      <c r="WRU11" s="72"/>
      <c r="WRV11" s="72"/>
      <c r="WRW11" s="72"/>
      <c r="WRX11" s="72"/>
      <c r="WRY11" s="72"/>
      <c r="WRZ11" s="72"/>
      <c r="WSA11" s="72"/>
      <c r="WSB11" s="72"/>
      <c r="WSC11" s="72"/>
      <c r="WSD11" s="72"/>
      <c r="WSE11" s="72"/>
      <c r="WSF11" s="72"/>
      <c r="WSG11" s="72"/>
      <c r="WSH11" s="72"/>
      <c r="WSI11" s="72"/>
      <c r="WSJ11" s="72"/>
      <c r="WSK11" s="72"/>
      <c r="WSL11" s="72"/>
      <c r="WSM11" s="72"/>
      <c r="WSN11" s="72"/>
      <c r="WSO11" s="72"/>
      <c r="WSP11" s="72"/>
      <c r="WSQ11" s="72"/>
      <c r="WSR11" s="72"/>
      <c r="WSS11" s="72"/>
      <c r="WST11" s="72"/>
      <c r="WSU11" s="72"/>
      <c r="WSV11" s="72"/>
      <c r="WSW11" s="72"/>
      <c r="WSX11" s="72"/>
      <c r="WSY11" s="72"/>
      <c r="WSZ11" s="72"/>
      <c r="WTA11" s="72"/>
      <c r="WTB11" s="72"/>
      <c r="WTC11" s="72"/>
      <c r="WTD11" s="72"/>
      <c r="WTE11" s="72"/>
      <c r="WTF11" s="72"/>
      <c r="WTG11" s="72"/>
      <c r="WTH11" s="72"/>
      <c r="WTI11" s="72"/>
      <c r="WTJ11" s="72"/>
      <c r="WTK11" s="72"/>
      <c r="WTL11" s="72"/>
      <c r="WTM11" s="72"/>
      <c r="WTN11" s="72"/>
      <c r="WTO11" s="72"/>
      <c r="WTP11" s="72"/>
      <c r="WTQ11" s="72"/>
      <c r="WTR11" s="72"/>
      <c r="WTS11" s="72"/>
      <c r="WTT11" s="72"/>
      <c r="WTU11" s="72"/>
      <c r="WTV11" s="72"/>
      <c r="WTW11" s="72"/>
      <c r="WTX11" s="72"/>
      <c r="WTY11" s="72"/>
      <c r="WTZ11" s="72"/>
      <c r="WUA11" s="72"/>
      <c r="WUB11" s="72"/>
      <c r="WUC11" s="72"/>
      <c r="WUD11" s="72"/>
      <c r="WUE11" s="72"/>
      <c r="WUF11" s="72"/>
      <c r="WUG11" s="72"/>
      <c r="WUH11" s="72"/>
      <c r="WUI11" s="72"/>
      <c r="WUJ11" s="72"/>
      <c r="WUK11" s="72"/>
      <c r="WUL11" s="72"/>
      <c r="WUM11" s="72"/>
      <c r="WUN11" s="72"/>
      <c r="WUO11" s="72"/>
      <c r="WUP11" s="72"/>
      <c r="WUQ11" s="72"/>
      <c r="WUR11" s="72"/>
      <c r="WUS11" s="72"/>
      <c r="WUT11" s="72"/>
      <c r="WUU11" s="72"/>
      <c r="WUV11" s="72"/>
      <c r="WUW11" s="72"/>
      <c r="WUX11" s="72"/>
      <c r="WUY11" s="72"/>
      <c r="WUZ11" s="72"/>
      <c r="WVA11" s="72"/>
      <c r="WVB11" s="72"/>
      <c r="WVC11" s="72"/>
      <c r="WVD11" s="72"/>
      <c r="WVE11" s="72"/>
      <c r="WVF11" s="72"/>
      <c r="WVG11" s="72"/>
      <c r="WVH11" s="72"/>
      <c r="WVI11" s="72"/>
      <c r="WVJ11" s="72"/>
      <c r="WVK11" s="72"/>
      <c r="WVL11" s="72"/>
      <c r="WVM11" s="72"/>
      <c r="WVN11" s="72"/>
      <c r="WVO11" s="72"/>
      <c r="WVP11" s="72"/>
      <c r="WVQ11" s="72"/>
      <c r="WVR11" s="72"/>
      <c r="WVS11" s="72"/>
      <c r="WVT11" s="72"/>
      <c r="WVU11" s="72"/>
      <c r="WVV11" s="72"/>
      <c r="WVW11" s="72"/>
      <c r="WVX11" s="72"/>
      <c r="WVY11" s="72"/>
      <c r="WVZ11" s="72"/>
      <c r="WWA11" s="72"/>
      <c r="WWB11" s="72"/>
      <c r="WWC11" s="72"/>
      <c r="WWD11" s="72"/>
      <c r="WWE11" s="72"/>
      <c r="WWF11" s="72"/>
      <c r="WWG11" s="72"/>
      <c r="WWH11" s="72"/>
      <c r="WWI11" s="72"/>
      <c r="WWJ11" s="72"/>
      <c r="WWK11" s="72"/>
      <c r="WWL11" s="72"/>
      <c r="WWM11" s="72"/>
      <c r="WWN11" s="72"/>
      <c r="WWO11" s="72"/>
      <c r="WWP11" s="72"/>
      <c r="WWQ11" s="72"/>
      <c r="WWR11" s="72"/>
      <c r="WWS11" s="72"/>
      <c r="WWT11" s="72"/>
      <c r="WWU11" s="72"/>
      <c r="WWV11" s="72"/>
      <c r="WWW11" s="72"/>
      <c r="WWX11" s="72"/>
      <c r="WWY11" s="72"/>
      <c r="WWZ11" s="72"/>
      <c r="WXA11" s="72"/>
      <c r="WXB11" s="72"/>
      <c r="WXC11" s="72"/>
      <c r="WXD11" s="72"/>
      <c r="WXE11" s="72"/>
      <c r="WXF11" s="72"/>
      <c r="WXG11" s="72"/>
      <c r="WXH11" s="72"/>
      <c r="WXI11" s="72"/>
      <c r="WXJ11" s="72"/>
      <c r="WXK11" s="72"/>
      <c r="WXL11" s="72"/>
      <c r="WXM11" s="72"/>
      <c r="WXN11" s="72"/>
      <c r="WXO11" s="72"/>
      <c r="WXP11" s="72"/>
      <c r="WXQ11" s="72"/>
      <c r="WXR11" s="72"/>
      <c r="WXS11" s="72"/>
      <c r="WXT11" s="72"/>
      <c r="WXU11" s="72"/>
      <c r="WXV11" s="72"/>
      <c r="WXW11" s="72"/>
      <c r="WXX11" s="72"/>
      <c r="WXY11" s="72"/>
      <c r="WXZ11" s="72"/>
      <c r="WYA11" s="72"/>
      <c r="WYB11" s="72"/>
      <c r="WYC11" s="72"/>
      <c r="WYD11" s="72"/>
      <c r="WYE11" s="72"/>
      <c r="WYF11" s="72"/>
      <c r="WYG11" s="72"/>
      <c r="WYH11" s="72"/>
      <c r="WYI11" s="72"/>
      <c r="WYJ11" s="72"/>
      <c r="WYK11" s="72"/>
      <c r="WYL11" s="72"/>
      <c r="WYM11" s="72"/>
      <c r="WYN11" s="72"/>
      <c r="WYO11" s="72"/>
      <c r="WYP11" s="72"/>
      <c r="WYQ11" s="72"/>
      <c r="WYR11" s="72"/>
      <c r="WYS11" s="72"/>
      <c r="WYT11" s="72"/>
      <c r="WYU11" s="72"/>
      <c r="WYV11" s="72"/>
      <c r="WYW11" s="72"/>
      <c r="WYX11" s="72"/>
      <c r="WYY11" s="72"/>
      <c r="WYZ11" s="72"/>
      <c r="WZA11" s="72"/>
      <c r="WZB11" s="72"/>
      <c r="WZC11" s="72"/>
      <c r="WZD11" s="72"/>
      <c r="WZE11" s="72"/>
      <c r="WZF11" s="72"/>
      <c r="WZG11" s="72"/>
      <c r="WZH11" s="72"/>
      <c r="WZI11" s="72"/>
      <c r="WZJ11" s="72"/>
      <c r="WZK11" s="72"/>
      <c r="WZL11" s="72"/>
      <c r="WZM11" s="72"/>
      <c r="WZN11" s="72"/>
      <c r="WZO11" s="72"/>
      <c r="WZP11" s="72"/>
      <c r="WZQ11" s="72"/>
      <c r="WZR11" s="72"/>
      <c r="WZS11" s="72"/>
      <c r="WZT11" s="72"/>
      <c r="WZU11" s="72"/>
      <c r="WZV11" s="72"/>
      <c r="WZW11" s="72"/>
      <c r="WZX11" s="72"/>
      <c r="WZY11" s="72"/>
      <c r="WZZ11" s="72"/>
      <c r="XAA11" s="72"/>
      <c r="XAB11" s="72"/>
      <c r="XAC11" s="72"/>
      <c r="XAD11" s="72"/>
      <c r="XAE11" s="72"/>
      <c r="XAF11" s="72"/>
      <c r="XAG11" s="72"/>
      <c r="XAH11" s="72"/>
      <c r="XAI11" s="72"/>
      <c r="XAJ11" s="72"/>
      <c r="XAK11" s="72"/>
      <c r="XAL11" s="72"/>
      <c r="XAM11" s="72"/>
      <c r="XAN11" s="72"/>
      <c r="XAO11" s="72"/>
      <c r="XAP11" s="72"/>
      <c r="XAQ11" s="72"/>
      <c r="XAR11" s="72"/>
      <c r="XAS11" s="72"/>
      <c r="XAT11" s="72"/>
      <c r="XAU11" s="72"/>
      <c r="XAV11" s="72"/>
      <c r="XAW11" s="72"/>
      <c r="XAX11" s="72"/>
      <c r="XAY11" s="72"/>
      <c r="XAZ11" s="72"/>
      <c r="XBA11" s="72"/>
      <c r="XBB11" s="72"/>
      <c r="XBC11" s="72"/>
      <c r="XBD11" s="72"/>
      <c r="XBE11" s="72"/>
      <c r="XBF11" s="72"/>
      <c r="XBG11" s="72"/>
      <c r="XBH11" s="72"/>
      <c r="XBI11" s="72"/>
      <c r="XBJ11" s="72"/>
      <c r="XBK11" s="72"/>
      <c r="XBL11" s="72"/>
      <c r="XBM11" s="72"/>
      <c r="XBN11" s="72"/>
      <c r="XBO11" s="72"/>
      <c r="XBP11" s="72"/>
      <c r="XBQ11" s="72"/>
      <c r="XBR11" s="72"/>
      <c r="XBS11" s="72"/>
      <c r="XBT11" s="72"/>
      <c r="XBU11" s="72"/>
      <c r="XBV11" s="72"/>
      <c r="XBW11" s="72"/>
      <c r="XBX11" s="72"/>
      <c r="XBY11" s="72"/>
      <c r="XBZ11" s="72"/>
      <c r="XCA11" s="72"/>
      <c r="XCB11" s="72"/>
      <c r="XCC11" s="72"/>
      <c r="XCD11" s="72"/>
      <c r="XCE11" s="72"/>
      <c r="XCF11" s="72"/>
      <c r="XCG11" s="72"/>
      <c r="XCH11" s="72"/>
      <c r="XCI11" s="72"/>
      <c r="XCJ11" s="72"/>
      <c r="XCK11" s="72"/>
      <c r="XCL11" s="72"/>
      <c r="XCM11" s="72"/>
      <c r="XCN11" s="72"/>
      <c r="XCO11" s="72"/>
      <c r="XCP11" s="72"/>
      <c r="XCQ11" s="72"/>
      <c r="XCR11" s="72"/>
      <c r="XCS11" s="72"/>
      <c r="XCT11" s="72"/>
      <c r="XCU11" s="72"/>
      <c r="XCV11" s="72"/>
      <c r="XCW11" s="72"/>
      <c r="XCX11" s="72"/>
      <c r="XCY11" s="72"/>
      <c r="XCZ11" s="72"/>
      <c r="XDA11" s="72"/>
      <c r="XDB11" s="72"/>
      <c r="XDC11" s="72"/>
      <c r="XDD11" s="72"/>
      <c r="XDE11" s="72"/>
      <c r="XDF11" s="72"/>
      <c r="XDG11" s="72"/>
      <c r="XDH11" s="72"/>
      <c r="XDI11" s="72"/>
      <c r="XDJ11" s="72"/>
      <c r="XDK11" s="72"/>
      <c r="XDL11" s="72"/>
      <c r="XDM11" s="72"/>
      <c r="XDN11" s="72"/>
      <c r="XDO11" s="72"/>
      <c r="XDP11" s="72"/>
      <c r="XDQ11" s="72"/>
      <c r="XDR11" s="72"/>
      <c r="XDS11" s="72"/>
      <c r="XDT11" s="72"/>
      <c r="XDU11" s="72"/>
      <c r="XDV11" s="72"/>
      <c r="XDW11" s="72"/>
      <c r="XDX11" s="72"/>
      <c r="XDY11" s="72"/>
      <c r="XDZ11" s="72"/>
      <c r="XEA11" s="72"/>
      <c r="XEB11" s="72"/>
      <c r="XEC11" s="72"/>
      <c r="XED11" s="72"/>
      <c r="XEE11" s="72"/>
      <c r="XEF11" s="72"/>
      <c r="XEG11" s="72"/>
      <c r="XEH11" s="72"/>
      <c r="XEI11" s="73"/>
      <c r="XEJ11" s="73"/>
      <c r="XEK11" s="73"/>
      <c r="XEL11" s="73"/>
      <c r="XEM11" s="73"/>
      <c r="XEN11" s="73"/>
      <c r="XEO11" s="73"/>
      <c r="XEP11" s="73"/>
      <c r="XEQ11" s="73"/>
      <c r="XER11" s="73"/>
      <c r="XES11" s="73"/>
      <c r="XET11" s="73"/>
      <c r="XEU11" s="73"/>
      <c r="XEV11" s="73"/>
      <c r="XEW11" s="73"/>
      <c r="XEX11" s="73"/>
      <c r="XEY11" s="73"/>
      <c r="XEZ11" s="73"/>
      <c r="XFA11" s="73"/>
      <c r="XFB11" s="73"/>
      <c r="XFC11" s="73"/>
      <c r="XFD11" s="73"/>
    </row>
    <row r="12" s="1" customFormat="1" ht="102" spans="1:21">
      <c r="A12" s="24">
        <v>4</v>
      </c>
      <c r="B12" s="24" t="s">
        <v>100</v>
      </c>
      <c r="C12" s="24" t="s">
        <v>72</v>
      </c>
      <c r="D12" s="24" t="s">
        <v>74</v>
      </c>
      <c r="E12" s="24" t="s">
        <v>75</v>
      </c>
      <c r="F12" s="24" t="s">
        <v>101</v>
      </c>
      <c r="G12" s="25" t="s">
        <v>102</v>
      </c>
      <c r="H12" s="24" t="s">
        <v>79</v>
      </c>
      <c r="I12" s="24" t="s">
        <v>103</v>
      </c>
      <c r="J12" s="24" t="s">
        <v>98</v>
      </c>
      <c r="K12" s="24">
        <v>50</v>
      </c>
      <c r="L12" s="24">
        <v>50</v>
      </c>
      <c r="M12" s="24"/>
      <c r="N12" s="24">
        <v>1</v>
      </c>
      <c r="O12" s="24">
        <v>300</v>
      </c>
      <c r="P12" s="24">
        <v>1000</v>
      </c>
      <c r="Q12" s="24">
        <v>1</v>
      </c>
      <c r="R12" s="24">
        <v>66</v>
      </c>
      <c r="S12" s="24">
        <v>184</v>
      </c>
      <c r="T12" s="24" t="s">
        <v>104</v>
      </c>
      <c r="U12" s="24" t="s">
        <v>90</v>
      </c>
    </row>
    <row r="13" s="1" customFormat="1" ht="114.75" spans="1:21">
      <c r="A13" s="22">
        <v>5</v>
      </c>
      <c r="B13" s="22" t="s">
        <v>105</v>
      </c>
      <c r="C13" s="22" t="s">
        <v>72</v>
      </c>
      <c r="D13" s="22" t="s">
        <v>74</v>
      </c>
      <c r="E13" s="22" t="s">
        <v>75</v>
      </c>
      <c r="F13" s="22" t="s">
        <v>106</v>
      </c>
      <c r="G13" s="23" t="s">
        <v>107</v>
      </c>
      <c r="H13" s="24" t="s">
        <v>79</v>
      </c>
      <c r="I13" s="22" t="s">
        <v>108</v>
      </c>
      <c r="J13" s="22" t="s">
        <v>109</v>
      </c>
      <c r="K13" s="22">
        <v>36</v>
      </c>
      <c r="L13" s="22">
        <v>30</v>
      </c>
      <c r="M13" s="42">
        <f>K13-L13</f>
        <v>6</v>
      </c>
      <c r="N13" s="24">
        <v>1</v>
      </c>
      <c r="O13" s="24">
        <v>196</v>
      </c>
      <c r="P13" s="24">
        <v>500</v>
      </c>
      <c r="Q13" s="24">
        <v>1</v>
      </c>
      <c r="R13" s="24">
        <v>6</v>
      </c>
      <c r="S13" s="24">
        <v>15</v>
      </c>
      <c r="T13" s="23" t="s">
        <v>110</v>
      </c>
      <c r="U13" s="22" t="s">
        <v>83</v>
      </c>
    </row>
    <row r="14" s="1" customFormat="1" ht="114.75" spans="1:21">
      <c r="A14" s="22">
        <v>6</v>
      </c>
      <c r="B14" s="22" t="s">
        <v>111</v>
      </c>
      <c r="C14" s="22" t="s">
        <v>72</v>
      </c>
      <c r="D14" s="22" t="s">
        <v>74</v>
      </c>
      <c r="E14" s="22" t="s">
        <v>75</v>
      </c>
      <c r="F14" s="22" t="s">
        <v>106</v>
      </c>
      <c r="G14" s="23" t="s">
        <v>112</v>
      </c>
      <c r="H14" s="24" t="s">
        <v>79</v>
      </c>
      <c r="I14" s="22" t="s">
        <v>113</v>
      </c>
      <c r="J14" s="22" t="s">
        <v>109</v>
      </c>
      <c r="K14" s="22">
        <v>36</v>
      </c>
      <c r="L14" s="22">
        <v>30</v>
      </c>
      <c r="M14" s="42">
        <f>K14-L14</f>
        <v>6</v>
      </c>
      <c r="N14" s="24">
        <v>1</v>
      </c>
      <c r="O14" s="24">
        <v>135</v>
      </c>
      <c r="P14" s="24">
        <v>439</v>
      </c>
      <c r="Q14" s="24">
        <v>1</v>
      </c>
      <c r="R14" s="24">
        <v>5</v>
      </c>
      <c r="S14" s="24">
        <v>10</v>
      </c>
      <c r="T14" s="23" t="s">
        <v>114</v>
      </c>
      <c r="U14" s="22" t="s">
        <v>83</v>
      </c>
    </row>
    <row r="15" s="1" customFormat="1" ht="114.75" spans="1:21">
      <c r="A15" s="22">
        <v>7</v>
      </c>
      <c r="B15" s="22" t="s">
        <v>111</v>
      </c>
      <c r="C15" s="22" t="s">
        <v>72</v>
      </c>
      <c r="D15" s="22" t="s">
        <v>74</v>
      </c>
      <c r="E15" s="22" t="s">
        <v>75</v>
      </c>
      <c r="F15" s="22" t="s">
        <v>115</v>
      </c>
      <c r="G15" s="23" t="s">
        <v>116</v>
      </c>
      <c r="H15" s="24" t="s">
        <v>79</v>
      </c>
      <c r="I15" s="22" t="s">
        <v>117</v>
      </c>
      <c r="J15" s="22" t="s">
        <v>109</v>
      </c>
      <c r="K15" s="22">
        <v>36</v>
      </c>
      <c r="L15" s="22">
        <v>30</v>
      </c>
      <c r="M15" s="42">
        <f>K15-L15</f>
        <v>6</v>
      </c>
      <c r="N15" s="24">
        <v>6</v>
      </c>
      <c r="O15" s="24">
        <v>330</v>
      </c>
      <c r="P15" s="24">
        <v>649</v>
      </c>
      <c r="Q15" s="24">
        <v>1</v>
      </c>
      <c r="R15" s="24">
        <v>8</v>
      </c>
      <c r="S15" s="24">
        <v>16</v>
      </c>
      <c r="T15" s="23" t="s">
        <v>118</v>
      </c>
      <c r="U15" s="22" t="s">
        <v>119</v>
      </c>
    </row>
    <row r="16" s="1" customFormat="1" ht="114.75" spans="1:21">
      <c r="A16" s="22">
        <v>8</v>
      </c>
      <c r="B16" s="22" t="s">
        <v>111</v>
      </c>
      <c r="C16" s="22" t="s">
        <v>72</v>
      </c>
      <c r="D16" s="22" t="s">
        <v>74</v>
      </c>
      <c r="E16" s="22" t="s">
        <v>75</v>
      </c>
      <c r="F16" s="22" t="s">
        <v>120</v>
      </c>
      <c r="G16" s="23" t="s">
        <v>121</v>
      </c>
      <c r="H16" s="24" t="s">
        <v>79</v>
      </c>
      <c r="I16" s="22" t="s">
        <v>122</v>
      </c>
      <c r="J16" s="22" t="s">
        <v>123</v>
      </c>
      <c r="K16" s="22">
        <v>24</v>
      </c>
      <c r="L16" s="22">
        <v>20</v>
      </c>
      <c r="M16" s="42">
        <f>K16-L16</f>
        <v>4</v>
      </c>
      <c r="N16" s="24">
        <v>1</v>
      </c>
      <c r="O16" s="24">
        <v>52</v>
      </c>
      <c r="P16" s="24">
        <v>162</v>
      </c>
      <c r="Q16" s="24">
        <v>1</v>
      </c>
      <c r="R16" s="24">
        <v>1</v>
      </c>
      <c r="S16" s="24">
        <v>3</v>
      </c>
      <c r="T16" s="23" t="s">
        <v>124</v>
      </c>
      <c r="U16" s="22" t="s">
        <v>83</v>
      </c>
    </row>
    <row r="17" s="1" customFormat="1" ht="114.75" spans="1:21">
      <c r="A17" s="22">
        <v>9</v>
      </c>
      <c r="B17" s="22" t="s">
        <v>76</v>
      </c>
      <c r="C17" s="22" t="s">
        <v>72</v>
      </c>
      <c r="D17" s="22" t="s">
        <v>74</v>
      </c>
      <c r="E17" s="22" t="s">
        <v>75</v>
      </c>
      <c r="F17" s="22" t="s">
        <v>125</v>
      </c>
      <c r="G17" s="23" t="s">
        <v>126</v>
      </c>
      <c r="H17" s="24" t="s">
        <v>79</v>
      </c>
      <c r="I17" s="22" t="s">
        <v>127</v>
      </c>
      <c r="J17" s="22" t="s">
        <v>123</v>
      </c>
      <c r="K17" s="22">
        <v>24</v>
      </c>
      <c r="L17" s="22">
        <v>20</v>
      </c>
      <c r="M17" s="42">
        <f>K17-L17</f>
        <v>4</v>
      </c>
      <c r="N17" s="24">
        <v>1</v>
      </c>
      <c r="O17" s="24">
        <v>156</v>
      </c>
      <c r="P17" s="24">
        <v>480</v>
      </c>
      <c r="Q17" s="24">
        <v>1</v>
      </c>
      <c r="R17" s="24">
        <v>1</v>
      </c>
      <c r="S17" s="24">
        <v>2</v>
      </c>
      <c r="T17" s="23" t="s">
        <v>128</v>
      </c>
      <c r="U17" s="22" t="s">
        <v>83</v>
      </c>
    </row>
    <row r="18" s="1" customFormat="1" ht="63.75" spans="1:21">
      <c r="A18" s="24">
        <v>10</v>
      </c>
      <c r="B18" s="24" t="s">
        <v>129</v>
      </c>
      <c r="C18" s="24" t="s">
        <v>72</v>
      </c>
      <c r="D18" s="24" t="s">
        <v>74</v>
      </c>
      <c r="E18" s="24" t="s">
        <v>75</v>
      </c>
      <c r="F18" s="24" t="s">
        <v>130</v>
      </c>
      <c r="G18" s="25" t="s">
        <v>131</v>
      </c>
      <c r="H18" s="24" t="s">
        <v>79</v>
      </c>
      <c r="I18" s="24" t="s">
        <v>132</v>
      </c>
      <c r="J18" s="24" t="s">
        <v>133</v>
      </c>
      <c r="K18" s="24">
        <v>20</v>
      </c>
      <c r="L18" s="24">
        <v>20</v>
      </c>
      <c r="M18" s="24"/>
      <c r="N18" s="24" t="s">
        <v>134</v>
      </c>
      <c r="O18" s="24" t="s">
        <v>135</v>
      </c>
      <c r="P18" s="24" t="s">
        <v>136</v>
      </c>
      <c r="Q18" s="24" t="s">
        <v>137</v>
      </c>
      <c r="R18" s="24" t="s">
        <v>138</v>
      </c>
      <c r="S18" s="24" t="s">
        <v>139</v>
      </c>
      <c r="T18" s="24" t="s">
        <v>89</v>
      </c>
      <c r="U18" s="24" t="s">
        <v>90</v>
      </c>
    </row>
    <row r="19" s="1" customFormat="1" ht="114.75" spans="1:21">
      <c r="A19" s="22">
        <v>11</v>
      </c>
      <c r="B19" s="22" t="s">
        <v>140</v>
      </c>
      <c r="C19" s="22" t="s">
        <v>72</v>
      </c>
      <c r="D19" s="22" t="s">
        <v>74</v>
      </c>
      <c r="E19" s="22" t="s">
        <v>75</v>
      </c>
      <c r="F19" s="22" t="s">
        <v>141</v>
      </c>
      <c r="G19" s="23" t="s">
        <v>142</v>
      </c>
      <c r="H19" s="24" t="s">
        <v>79</v>
      </c>
      <c r="I19" s="22" t="s">
        <v>143</v>
      </c>
      <c r="J19" s="22" t="s">
        <v>123</v>
      </c>
      <c r="K19" s="22">
        <v>24</v>
      </c>
      <c r="L19" s="22">
        <v>20</v>
      </c>
      <c r="M19" s="42">
        <f>K19-L19</f>
        <v>4</v>
      </c>
      <c r="N19" s="24">
        <v>6</v>
      </c>
      <c r="O19" s="24">
        <v>390</v>
      </c>
      <c r="P19" s="24">
        <v>1116</v>
      </c>
      <c r="Q19" s="24">
        <v>1</v>
      </c>
      <c r="R19" s="24">
        <v>3</v>
      </c>
      <c r="S19" s="24">
        <v>6</v>
      </c>
      <c r="T19" s="23" t="s">
        <v>144</v>
      </c>
      <c r="U19" s="22" t="s">
        <v>119</v>
      </c>
    </row>
    <row r="20" s="1" customFormat="1" ht="102" spans="1:21">
      <c r="A20" s="24">
        <v>12</v>
      </c>
      <c r="B20" s="24" t="s">
        <v>145</v>
      </c>
      <c r="C20" s="24" t="s">
        <v>72</v>
      </c>
      <c r="D20" s="24" t="s">
        <v>74</v>
      </c>
      <c r="E20" s="24" t="s">
        <v>75</v>
      </c>
      <c r="F20" s="24" t="s">
        <v>146</v>
      </c>
      <c r="G20" s="25" t="s">
        <v>147</v>
      </c>
      <c r="H20" s="24" t="s">
        <v>79</v>
      </c>
      <c r="I20" s="24" t="s">
        <v>148</v>
      </c>
      <c r="J20" s="24" t="s">
        <v>88</v>
      </c>
      <c r="K20" s="24">
        <v>28</v>
      </c>
      <c r="L20" s="24">
        <v>28</v>
      </c>
      <c r="M20" s="24"/>
      <c r="N20" s="24">
        <v>1</v>
      </c>
      <c r="O20" s="24">
        <v>1236</v>
      </c>
      <c r="P20" s="24">
        <v>4680</v>
      </c>
      <c r="Q20" s="24">
        <v>0</v>
      </c>
      <c r="R20" s="24">
        <v>115</v>
      </c>
      <c r="S20" s="24">
        <v>392</v>
      </c>
      <c r="T20" s="24" t="s">
        <v>89</v>
      </c>
      <c r="U20" s="24" t="s">
        <v>90</v>
      </c>
    </row>
    <row r="21" s="1" customFormat="1" ht="102" spans="1:21">
      <c r="A21" s="24">
        <v>13</v>
      </c>
      <c r="B21" s="24" t="s">
        <v>129</v>
      </c>
      <c r="C21" s="24" t="s">
        <v>72</v>
      </c>
      <c r="D21" s="24" t="s">
        <v>74</v>
      </c>
      <c r="E21" s="24" t="s">
        <v>75</v>
      </c>
      <c r="F21" s="24" t="s">
        <v>149</v>
      </c>
      <c r="G21" s="25" t="s">
        <v>150</v>
      </c>
      <c r="H21" s="24" t="s">
        <v>79</v>
      </c>
      <c r="I21" s="24" t="s">
        <v>151</v>
      </c>
      <c r="J21" s="24" t="s">
        <v>88</v>
      </c>
      <c r="K21" s="24">
        <v>28</v>
      </c>
      <c r="L21" s="24">
        <v>28</v>
      </c>
      <c r="M21" s="24"/>
      <c r="N21" s="24" t="s">
        <v>134</v>
      </c>
      <c r="O21" s="24" t="s">
        <v>152</v>
      </c>
      <c r="P21" s="24" t="s">
        <v>153</v>
      </c>
      <c r="Q21" s="24" t="s">
        <v>137</v>
      </c>
      <c r="R21" s="24" t="s">
        <v>154</v>
      </c>
      <c r="S21" s="24" t="s">
        <v>155</v>
      </c>
      <c r="T21" s="24" t="s">
        <v>89</v>
      </c>
      <c r="U21" s="24" t="s">
        <v>90</v>
      </c>
    </row>
    <row r="22" s="1" customFormat="1" ht="102" spans="1:21">
      <c r="A22" s="24">
        <v>14</v>
      </c>
      <c r="B22" s="24" t="s">
        <v>156</v>
      </c>
      <c r="C22" s="24" t="s">
        <v>72</v>
      </c>
      <c r="D22" s="24" t="s">
        <v>74</v>
      </c>
      <c r="E22" s="24" t="s">
        <v>75</v>
      </c>
      <c r="F22" s="24" t="s">
        <v>157</v>
      </c>
      <c r="G22" s="25" t="s">
        <v>158</v>
      </c>
      <c r="H22" s="24" t="s">
        <v>79</v>
      </c>
      <c r="I22" s="24" t="s">
        <v>156</v>
      </c>
      <c r="J22" s="24" t="s">
        <v>88</v>
      </c>
      <c r="K22" s="24">
        <v>12</v>
      </c>
      <c r="L22" s="24">
        <v>12</v>
      </c>
      <c r="M22" s="24"/>
      <c r="N22" s="24">
        <v>1</v>
      </c>
      <c r="O22" s="24">
        <v>200</v>
      </c>
      <c r="P22" s="24">
        <v>685</v>
      </c>
      <c r="Q22" s="24">
        <v>0</v>
      </c>
      <c r="R22" s="24">
        <v>80</v>
      </c>
      <c r="S22" s="24">
        <v>312</v>
      </c>
      <c r="T22" s="24" t="s">
        <v>89</v>
      </c>
      <c r="U22" s="24" t="s">
        <v>90</v>
      </c>
    </row>
    <row r="23" s="1" customFormat="1" ht="72" spans="1:21">
      <c r="A23" s="28">
        <v>15</v>
      </c>
      <c r="B23" s="28" t="s">
        <v>76</v>
      </c>
      <c r="C23" s="24" t="s">
        <v>72</v>
      </c>
      <c r="D23" s="28" t="s">
        <v>74</v>
      </c>
      <c r="E23" s="28" t="s">
        <v>75</v>
      </c>
      <c r="F23" s="29" t="s">
        <v>159</v>
      </c>
      <c r="G23" s="30" t="s">
        <v>160</v>
      </c>
      <c r="H23" s="29" t="s">
        <v>79</v>
      </c>
      <c r="I23" s="53" t="s">
        <v>161</v>
      </c>
      <c r="J23" s="53" t="s">
        <v>162</v>
      </c>
      <c r="K23" s="54">
        <v>30</v>
      </c>
      <c r="L23" s="54">
        <f>K23</f>
        <v>30</v>
      </c>
      <c r="M23" s="54"/>
      <c r="N23" s="24">
        <v>1</v>
      </c>
      <c r="O23" s="24">
        <v>365</v>
      </c>
      <c r="P23" s="24">
        <v>1120</v>
      </c>
      <c r="Q23" s="24">
        <v>1</v>
      </c>
      <c r="R23" s="24">
        <v>52</v>
      </c>
      <c r="S23" s="24">
        <v>210</v>
      </c>
      <c r="T23" s="53" t="s">
        <v>163</v>
      </c>
      <c r="U23" s="24" t="s">
        <v>164</v>
      </c>
    </row>
    <row r="24" s="1" customFormat="1" ht="102" spans="1:21">
      <c r="A24" s="24">
        <v>16</v>
      </c>
      <c r="B24" s="24" t="s">
        <v>165</v>
      </c>
      <c r="C24" s="24" t="s">
        <v>72</v>
      </c>
      <c r="D24" s="24" t="s">
        <v>74</v>
      </c>
      <c r="E24" s="24" t="s">
        <v>75</v>
      </c>
      <c r="F24" s="24" t="s">
        <v>166</v>
      </c>
      <c r="G24" s="25" t="s">
        <v>167</v>
      </c>
      <c r="H24" s="24" t="s">
        <v>79</v>
      </c>
      <c r="I24" s="24" t="s">
        <v>168</v>
      </c>
      <c r="J24" s="24" t="s">
        <v>88</v>
      </c>
      <c r="K24" s="24">
        <v>9</v>
      </c>
      <c r="L24" s="24">
        <v>9</v>
      </c>
      <c r="M24" s="24"/>
      <c r="N24" s="24">
        <v>1</v>
      </c>
      <c r="O24" s="24">
        <v>230</v>
      </c>
      <c r="P24" s="24">
        <v>800</v>
      </c>
      <c r="Q24" s="24">
        <v>0</v>
      </c>
      <c r="R24" s="24">
        <v>24</v>
      </c>
      <c r="S24" s="24">
        <v>72</v>
      </c>
      <c r="T24" s="24" t="s">
        <v>169</v>
      </c>
      <c r="U24" s="24" t="s">
        <v>90</v>
      </c>
    </row>
    <row r="25" s="1" customFormat="1" ht="38.25" spans="1:21">
      <c r="A25" s="24">
        <v>17</v>
      </c>
      <c r="B25" s="24" t="s">
        <v>170</v>
      </c>
      <c r="C25" s="24" t="s">
        <v>72</v>
      </c>
      <c r="D25" s="24" t="s">
        <v>74</v>
      </c>
      <c r="E25" s="24" t="s">
        <v>75</v>
      </c>
      <c r="F25" s="24" t="s">
        <v>171</v>
      </c>
      <c r="G25" s="25" t="s">
        <v>172</v>
      </c>
      <c r="H25" s="24" t="s">
        <v>79</v>
      </c>
      <c r="I25" s="24" t="s">
        <v>173</v>
      </c>
      <c r="J25" s="24" t="s">
        <v>133</v>
      </c>
      <c r="K25" s="24">
        <v>5</v>
      </c>
      <c r="L25" s="24">
        <v>5</v>
      </c>
      <c r="M25" s="24"/>
      <c r="N25" s="24">
        <v>1</v>
      </c>
      <c r="O25" s="24">
        <v>15</v>
      </c>
      <c r="P25" s="24">
        <v>45</v>
      </c>
      <c r="Q25" s="24">
        <v>1</v>
      </c>
      <c r="R25" s="24">
        <v>4</v>
      </c>
      <c r="S25" s="24">
        <v>7</v>
      </c>
      <c r="T25" s="24" t="s">
        <v>169</v>
      </c>
      <c r="U25" s="24" t="s">
        <v>90</v>
      </c>
    </row>
    <row r="26" s="1" customFormat="1" ht="114.75" spans="1:21">
      <c r="A26" s="24">
        <v>18</v>
      </c>
      <c r="B26" s="24" t="s">
        <v>174</v>
      </c>
      <c r="C26" s="24" t="s">
        <v>72</v>
      </c>
      <c r="D26" s="24" t="s">
        <v>74</v>
      </c>
      <c r="E26" s="24" t="s">
        <v>75</v>
      </c>
      <c r="F26" s="24" t="s">
        <v>175</v>
      </c>
      <c r="G26" s="25" t="s">
        <v>176</v>
      </c>
      <c r="H26" s="24" t="s">
        <v>79</v>
      </c>
      <c r="I26" s="24" t="s">
        <v>177</v>
      </c>
      <c r="J26" s="24" t="s">
        <v>98</v>
      </c>
      <c r="K26" s="24">
        <v>50</v>
      </c>
      <c r="L26" s="24">
        <v>50</v>
      </c>
      <c r="M26" s="24"/>
      <c r="N26" s="24">
        <v>1</v>
      </c>
      <c r="O26" s="24">
        <v>592</v>
      </c>
      <c r="P26" s="24">
        <v>1826</v>
      </c>
      <c r="Q26" s="24">
        <v>1</v>
      </c>
      <c r="R26" s="24">
        <v>186</v>
      </c>
      <c r="S26" s="24">
        <v>588</v>
      </c>
      <c r="T26" s="24" t="s">
        <v>104</v>
      </c>
      <c r="U26" s="24" t="s">
        <v>90</v>
      </c>
    </row>
    <row r="27" s="1" customFormat="1" ht="102" spans="1:21">
      <c r="A27" s="24">
        <v>19</v>
      </c>
      <c r="B27" s="24" t="s">
        <v>165</v>
      </c>
      <c r="C27" s="24" t="s">
        <v>72</v>
      </c>
      <c r="D27" s="24" t="s">
        <v>74</v>
      </c>
      <c r="E27" s="24" t="s">
        <v>75</v>
      </c>
      <c r="F27" s="24" t="s">
        <v>178</v>
      </c>
      <c r="G27" s="25" t="s">
        <v>179</v>
      </c>
      <c r="H27" s="24" t="s">
        <v>79</v>
      </c>
      <c r="I27" s="24" t="s">
        <v>180</v>
      </c>
      <c r="J27" s="24" t="s">
        <v>88</v>
      </c>
      <c r="K27" s="24">
        <v>10</v>
      </c>
      <c r="L27" s="24">
        <v>10</v>
      </c>
      <c r="M27" s="24"/>
      <c r="N27" s="24">
        <v>1</v>
      </c>
      <c r="O27" s="24">
        <v>370</v>
      </c>
      <c r="P27" s="24">
        <v>1293</v>
      </c>
      <c r="Q27" s="24">
        <v>0</v>
      </c>
      <c r="R27" s="24">
        <v>51</v>
      </c>
      <c r="S27" s="24">
        <v>200</v>
      </c>
      <c r="T27" s="24" t="s">
        <v>169</v>
      </c>
      <c r="U27" s="24" t="s">
        <v>90</v>
      </c>
    </row>
    <row r="28" s="1" customFormat="1" ht="38.25" spans="1:21">
      <c r="A28" s="24">
        <v>20</v>
      </c>
      <c r="B28" s="24" t="s">
        <v>76</v>
      </c>
      <c r="C28" s="24" t="s">
        <v>72</v>
      </c>
      <c r="D28" s="24" t="s">
        <v>74</v>
      </c>
      <c r="E28" s="24" t="s">
        <v>75</v>
      </c>
      <c r="F28" s="24" t="s">
        <v>181</v>
      </c>
      <c r="G28" s="25" t="s">
        <v>182</v>
      </c>
      <c r="H28" s="24" t="s">
        <v>79</v>
      </c>
      <c r="I28" s="24" t="s">
        <v>183</v>
      </c>
      <c r="J28" s="24" t="s">
        <v>98</v>
      </c>
      <c r="K28" s="24">
        <v>50</v>
      </c>
      <c r="L28" s="24">
        <v>50</v>
      </c>
      <c r="M28" s="24"/>
      <c r="N28" s="24">
        <v>1</v>
      </c>
      <c r="O28" s="24">
        <v>850</v>
      </c>
      <c r="P28" s="24">
        <v>3100</v>
      </c>
      <c r="Q28" s="24">
        <v>0</v>
      </c>
      <c r="R28" s="24">
        <v>85</v>
      </c>
      <c r="S28" s="24">
        <v>320</v>
      </c>
      <c r="T28" s="24" t="s">
        <v>104</v>
      </c>
      <c r="U28" s="24" t="s">
        <v>90</v>
      </c>
    </row>
    <row r="29" s="1" customFormat="1" ht="38.25" spans="1:21">
      <c r="A29" s="24">
        <v>21</v>
      </c>
      <c r="B29" s="24" t="s">
        <v>76</v>
      </c>
      <c r="C29" s="24" t="s">
        <v>72</v>
      </c>
      <c r="D29" s="24" t="s">
        <v>74</v>
      </c>
      <c r="E29" s="24" t="s">
        <v>75</v>
      </c>
      <c r="F29" s="24" t="s">
        <v>184</v>
      </c>
      <c r="G29" s="25" t="s">
        <v>185</v>
      </c>
      <c r="H29" s="24" t="s">
        <v>79</v>
      </c>
      <c r="I29" s="24" t="s">
        <v>186</v>
      </c>
      <c r="J29" s="24" t="s">
        <v>98</v>
      </c>
      <c r="K29" s="24">
        <v>50</v>
      </c>
      <c r="L29" s="24">
        <v>50</v>
      </c>
      <c r="M29" s="24"/>
      <c r="N29" s="24">
        <v>1</v>
      </c>
      <c r="O29" s="24">
        <v>566</v>
      </c>
      <c r="P29" s="24">
        <v>1923</v>
      </c>
      <c r="Q29" s="24">
        <v>0</v>
      </c>
      <c r="R29" s="24">
        <v>72</v>
      </c>
      <c r="S29" s="24">
        <v>235</v>
      </c>
      <c r="T29" s="24" t="s">
        <v>104</v>
      </c>
      <c r="U29" s="24" t="s">
        <v>90</v>
      </c>
    </row>
    <row r="30" s="1" customFormat="1" ht="38.25" spans="1:21">
      <c r="A30" s="24">
        <v>22</v>
      </c>
      <c r="B30" s="24" t="s">
        <v>84</v>
      </c>
      <c r="C30" s="24" t="s">
        <v>72</v>
      </c>
      <c r="D30" s="24" t="s">
        <v>74</v>
      </c>
      <c r="E30" s="24" t="s">
        <v>75</v>
      </c>
      <c r="F30" s="24" t="s">
        <v>187</v>
      </c>
      <c r="G30" s="25" t="s">
        <v>188</v>
      </c>
      <c r="H30" s="24" t="s">
        <v>79</v>
      </c>
      <c r="I30" s="24" t="s">
        <v>189</v>
      </c>
      <c r="J30" s="24" t="s">
        <v>98</v>
      </c>
      <c r="K30" s="24">
        <v>50</v>
      </c>
      <c r="L30" s="24">
        <v>50</v>
      </c>
      <c r="M30" s="24"/>
      <c r="N30" s="24">
        <v>1</v>
      </c>
      <c r="O30" s="24">
        <v>100</v>
      </c>
      <c r="P30" s="24">
        <v>388</v>
      </c>
      <c r="Q30" s="24">
        <v>0</v>
      </c>
      <c r="R30" s="24">
        <v>4</v>
      </c>
      <c r="S30" s="24">
        <v>13</v>
      </c>
      <c r="T30" s="24" t="s">
        <v>104</v>
      </c>
      <c r="U30" s="24" t="s">
        <v>90</v>
      </c>
    </row>
    <row r="31" s="1" customFormat="1" ht="76.5" spans="1:21">
      <c r="A31" s="24">
        <v>23</v>
      </c>
      <c r="B31" s="24" t="s">
        <v>190</v>
      </c>
      <c r="C31" s="24" t="s">
        <v>72</v>
      </c>
      <c r="D31" s="24" t="s">
        <v>74</v>
      </c>
      <c r="E31" s="24" t="s">
        <v>75</v>
      </c>
      <c r="F31" s="24" t="s">
        <v>191</v>
      </c>
      <c r="G31" s="25" t="s">
        <v>192</v>
      </c>
      <c r="H31" s="24" t="s">
        <v>79</v>
      </c>
      <c r="I31" s="24" t="s">
        <v>193</v>
      </c>
      <c r="J31" s="24" t="s">
        <v>133</v>
      </c>
      <c r="K31" s="24">
        <v>15</v>
      </c>
      <c r="L31" s="24">
        <v>15</v>
      </c>
      <c r="M31" s="24"/>
      <c r="N31" s="24">
        <v>1</v>
      </c>
      <c r="O31" s="24">
        <v>130</v>
      </c>
      <c r="P31" s="24">
        <v>263</v>
      </c>
      <c r="Q31" s="24">
        <v>1</v>
      </c>
      <c r="R31" s="24">
        <v>37</v>
      </c>
      <c r="S31" s="24">
        <v>121</v>
      </c>
      <c r="T31" s="24" t="s">
        <v>169</v>
      </c>
      <c r="U31" s="24" t="s">
        <v>90</v>
      </c>
    </row>
    <row r="32" s="1" customFormat="1" ht="102" spans="1:21">
      <c r="A32" s="24">
        <v>24</v>
      </c>
      <c r="B32" s="24" t="s">
        <v>100</v>
      </c>
      <c r="C32" s="24" t="s">
        <v>72</v>
      </c>
      <c r="D32" s="24" t="s">
        <v>74</v>
      </c>
      <c r="E32" s="24" t="s">
        <v>75</v>
      </c>
      <c r="F32" s="24" t="s">
        <v>194</v>
      </c>
      <c r="G32" s="25" t="s">
        <v>195</v>
      </c>
      <c r="H32" s="24" t="s">
        <v>79</v>
      </c>
      <c r="I32" s="24" t="s">
        <v>196</v>
      </c>
      <c r="J32" s="24" t="s">
        <v>88</v>
      </c>
      <c r="K32" s="24">
        <v>13</v>
      </c>
      <c r="L32" s="24">
        <v>13</v>
      </c>
      <c r="M32" s="24"/>
      <c r="N32" s="24">
        <v>1</v>
      </c>
      <c r="O32" s="24">
        <v>100</v>
      </c>
      <c r="P32" s="24">
        <v>300</v>
      </c>
      <c r="Q32" s="24">
        <v>1</v>
      </c>
      <c r="R32" s="24">
        <v>93</v>
      </c>
      <c r="S32" s="24">
        <v>298</v>
      </c>
      <c r="T32" s="24" t="s">
        <v>169</v>
      </c>
      <c r="U32" s="24" t="s">
        <v>90</v>
      </c>
    </row>
    <row r="33" s="1" customFormat="1" ht="102" spans="1:21">
      <c r="A33" s="24">
        <v>25</v>
      </c>
      <c r="B33" s="24" t="s">
        <v>190</v>
      </c>
      <c r="C33" s="24" t="s">
        <v>72</v>
      </c>
      <c r="D33" s="24" t="s">
        <v>74</v>
      </c>
      <c r="E33" s="24" t="s">
        <v>75</v>
      </c>
      <c r="F33" s="24" t="s">
        <v>197</v>
      </c>
      <c r="G33" s="25" t="s">
        <v>198</v>
      </c>
      <c r="H33" s="24" t="s">
        <v>79</v>
      </c>
      <c r="I33" s="24" t="s">
        <v>199</v>
      </c>
      <c r="J33" s="24" t="s">
        <v>88</v>
      </c>
      <c r="K33" s="24">
        <v>10</v>
      </c>
      <c r="L33" s="24">
        <v>10</v>
      </c>
      <c r="M33" s="24"/>
      <c r="N33" s="24">
        <v>1</v>
      </c>
      <c r="O33" s="24">
        <v>385</v>
      </c>
      <c r="P33" s="24">
        <v>1252</v>
      </c>
      <c r="Q33" s="24">
        <v>1</v>
      </c>
      <c r="R33" s="24">
        <v>71</v>
      </c>
      <c r="S33" s="24">
        <v>235</v>
      </c>
      <c r="T33" s="24" t="s">
        <v>169</v>
      </c>
      <c r="U33" s="24" t="s">
        <v>90</v>
      </c>
    </row>
    <row r="34" s="1" customFormat="1" ht="102" spans="1:21">
      <c r="A34" s="24">
        <v>26</v>
      </c>
      <c r="B34" s="24" t="s">
        <v>165</v>
      </c>
      <c r="C34" s="24" t="s">
        <v>72</v>
      </c>
      <c r="D34" s="24" t="s">
        <v>74</v>
      </c>
      <c r="E34" s="24" t="s">
        <v>75</v>
      </c>
      <c r="F34" s="24" t="s">
        <v>200</v>
      </c>
      <c r="G34" s="25" t="s">
        <v>201</v>
      </c>
      <c r="H34" s="24" t="s">
        <v>79</v>
      </c>
      <c r="I34" s="24" t="s">
        <v>202</v>
      </c>
      <c r="J34" s="24" t="s">
        <v>88</v>
      </c>
      <c r="K34" s="40">
        <v>6</v>
      </c>
      <c r="L34" s="40">
        <v>6</v>
      </c>
      <c r="M34" s="40"/>
      <c r="N34" s="24">
        <v>1</v>
      </c>
      <c r="O34" s="24">
        <v>450</v>
      </c>
      <c r="P34" s="24">
        <v>1353</v>
      </c>
      <c r="Q34" s="24">
        <v>1</v>
      </c>
      <c r="R34" s="24">
        <v>202</v>
      </c>
      <c r="S34" s="24">
        <v>675</v>
      </c>
      <c r="T34" s="24" t="s">
        <v>169</v>
      </c>
      <c r="U34" s="24" t="s">
        <v>90</v>
      </c>
    </row>
    <row r="35" s="1" customFormat="1" ht="63.75" spans="1:21">
      <c r="A35" s="24">
        <v>27</v>
      </c>
      <c r="B35" s="24" t="s">
        <v>203</v>
      </c>
      <c r="C35" s="24" t="s">
        <v>72</v>
      </c>
      <c r="D35" s="24" t="s">
        <v>74</v>
      </c>
      <c r="E35" s="24" t="s">
        <v>75</v>
      </c>
      <c r="F35" s="24" t="s">
        <v>204</v>
      </c>
      <c r="G35" s="25" t="s">
        <v>205</v>
      </c>
      <c r="H35" s="24" t="s">
        <v>79</v>
      </c>
      <c r="I35" s="24" t="s">
        <v>206</v>
      </c>
      <c r="J35" s="24" t="s">
        <v>133</v>
      </c>
      <c r="K35" s="24">
        <v>8</v>
      </c>
      <c r="L35" s="40">
        <v>8</v>
      </c>
      <c r="M35" s="40"/>
      <c r="N35" s="24">
        <v>1</v>
      </c>
      <c r="O35" s="24">
        <v>31</v>
      </c>
      <c r="P35" s="24">
        <v>120</v>
      </c>
      <c r="Q35" s="24">
        <v>1</v>
      </c>
      <c r="R35" s="24">
        <v>10</v>
      </c>
      <c r="S35" s="24">
        <v>38</v>
      </c>
      <c r="T35" s="24" t="s">
        <v>169</v>
      </c>
      <c r="U35" s="24" t="s">
        <v>90</v>
      </c>
    </row>
    <row r="36" s="1" customFormat="1" ht="63.75" spans="1:21">
      <c r="A36" s="24">
        <v>28</v>
      </c>
      <c r="B36" s="24" t="s">
        <v>111</v>
      </c>
      <c r="C36" s="24" t="s">
        <v>72</v>
      </c>
      <c r="D36" s="24" t="s">
        <v>74</v>
      </c>
      <c r="E36" s="24" t="s">
        <v>75</v>
      </c>
      <c r="F36" s="24" t="s">
        <v>207</v>
      </c>
      <c r="G36" s="25" t="s">
        <v>208</v>
      </c>
      <c r="H36" s="24" t="s">
        <v>79</v>
      </c>
      <c r="I36" s="24" t="s">
        <v>209</v>
      </c>
      <c r="J36" s="24" t="s">
        <v>210</v>
      </c>
      <c r="K36" s="24">
        <v>15</v>
      </c>
      <c r="L36" s="24">
        <v>15</v>
      </c>
      <c r="M36" s="24"/>
      <c r="N36" s="24">
        <v>1</v>
      </c>
      <c r="O36" s="24">
        <v>297</v>
      </c>
      <c r="P36" s="24">
        <v>1096</v>
      </c>
      <c r="Q36" s="24">
        <v>1</v>
      </c>
      <c r="R36" s="24">
        <v>188</v>
      </c>
      <c r="S36" s="24">
        <v>595</v>
      </c>
      <c r="T36" s="24" t="s">
        <v>211</v>
      </c>
      <c r="U36" s="24" t="s">
        <v>90</v>
      </c>
    </row>
    <row r="37" s="1" customFormat="1" ht="89.25" spans="1:21">
      <c r="A37" s="24">
        <v>29</v>
      </c>
      <c r="B37" s="24" t="s">
        <v>91</v>
      </c>
      <c r="C37" s="24" t="s">
        <v>72</v>
      </c>
      <c r="D37" s="24" t="s">
        <v>74</v>
      </c>
      <c r="E37" s="24" t="s">
        <v>75</v>
      </c>
      <c r="F37" s="24" t="s">
        <v>212</v>
      </c>
      <c r="G37" s="25" t="s">
        <v>213</v>
      </c>
      <c r="H37" s="24" t="s">
        <v>79</v>
      </c>
      <c r="I37" s="24" t="s">
        <v>214</v>
      </c>
      <c r="J37" s="24" t="s">
        <v>210</v>
      </c>
      <c r="K37" s="24">
        <v>20</v>
      </c>
      <c r="L37" s="24">
        <v>20</v>
      </c>
      <c r="M37" s="24"/>
      <c r="N37" s="24">
        <v>1</v>
      </c>
      <c r="O37" s="24">
        <v>100</v>
      </c>
      <c r="P37" s="24">
        <v>320</v>
      </c>
      <c r="Q37" s="24">
        <v>1</v>
      </c>
      <c r="R37" s="24">
        <v>30</v>
      </c>
      <c r="S37" s="24">
        <v>95</v>
      </c>
      <c r="T37" s="24" t="s">
        <v>215</v>
      </c>
      <c r="U37" s="24" t="s">
        <v>90</v>
      </c>
    </row>
    <row r="38" s="1" customFormat="1" ht="89.25" spans="1:21">
      <c r="A38" s="24">
        <v>30</v>
      </c>
      <c r="B38" s="24" t="s">
        <v>91</v>
      </c>
      <c r="C38" s="24" t="s">
        <v>72</v>
      </c>
      <c r="D38" s="24" t="s">
        <v>74</v>
      </c>
      <c r="E38" s="24" t="s">
        <v>75</v>
      </c>
      <c r="F38" s="24" t="s">
        <v>216</v>
      </c>
      <c r="G38" s="25" t="s">
        <v>217</v>
      </c>
      <c r="H38" s="24" t="s">
        <v>79</v>
      </c>
      <c r="I38" s="24" t="s">
        <v>214</v>
      </c>
      <c r="J38" s="24" t="s">
        <v>210</v>
      </c>
      <c r="K38" s="24">
        <v>17</v>
      </c>
      <c r="L38" s="24">
        <v>17</v>
      </c>
      <c r="M38" s="24"/>
      <c r="N38" s="24">
        <v>1</v>
      </c>
      <c r="O38" s="24">
        <v>35</v>
      </c>
      <c r="P38" s="24">
        <v>110</v>
      </c>
      <c r="Q38" s="24">
        <v>1</v>
      </c>
      <c r="R38" s="24">
        <v>15</v>
      </c>
      <c r="S38" s="24">
        <v>44</v>
      </c>
      <c r="T38" s="24" t="s">
        <v>218</v>
      </c>
      <c r="U38" s="24" t="s">
        <v>90</v>
      </c>
    </row>
    <row r="39" s="1" customFormat="1" ht="96" spans="1:21">
      <c r="A39" s="28">
        <v>31</v>
      </c>
      <c r="B39" s="28" t="s">
        <v>84</v>
      </c>
      <c r="C39" s="24" t="s">
        <v>72</v>
      </c>
      <c r="D39" s="28" t="s">
        <v>74</v>
      </c>
      <c r="E39" s="28" t="s">
        <v>75</v>
      </c>
      <c r="F39" s="31" t="s">
        <v>219</v>
      </c>
      <c r="G39" s="32" t="s">
        <v>220</v>
      </c>
      <c r="H39" s="24" t="s">
        <v>79</v>
      </c>
      <c r="I39" s="55" t="s">
        <v>221</v>
      </c>
      <c r="J39" s="38" t="s">
        <v>222</v>
      </c>
      <c r="K39" s="56">
        <v>5</v>
      </c>
      <c r="L39" s="56">
        <v>5</v>
      </c>
      <c r="M39" s="56"/>
      <c r="N39" s="24">
        <v>1</v>
      </c>
      <c r="O39" s="24">
        <v>112</v>
      </c>
      <c r="P39" s="24">
        <v>403</v>
      </c>
      <c r="Q39" s="24">
        <v>0</v>
      </c>
      <c r="R39" s="24">
        <v>6</v>
      </c>
      <c r="S39" s="24">
        <v>18</v>
      </c>
      <c r="T39" s="66" t="s">
        <v>223</v>
      </c>
      <c r="U39" s="24" t="s">
        <v>90</v>
      </c>
    </row>
    <row r="40" s="1" customFormat="1" ht="51" spans="1:21">
      <c r="A40" s="24">
        <v>32</v>
      </c>
      <c r="B40" s="24" t="s">
        <v>91</v>
      </c>
      <c r="C40" s="24" t="s">
        <v>72</v>
      </c>
      <c r="D40" s="24" t="s">
        <v>74</v>
      </c>
      <c r="E40" s="24" t="s">
        <v>75</v>
      </c>
      <c r="F40" s="24" t="s">
        <v>224</v>
      </c>
      <c r="G40" s="25" t="s">
        <v>225</v>
      </c>
      <c r="H40" s="24" t="s">
        <v>79</v>
      </c>
      <c r="I40" s="24" t="s">
        <v>214</v>
      </c>
      <c r="J40" s="24" t="s">
        <v>210</v>
      </c>
      <c r="K40" s="24">
        <v>5</v>
      </c>
      <c r="L40" s="24">
        <v>5</v>
      </c>
      <c r="M40" s="24"/>
      <c r="N40" s="24">
        <v>1</v>
      </c>
      <c r="O40" s="24">
        <v>50</v>
      </c>
      <c r="P40" s="24">
        <v>150</v>
      </c>
      <c r="Q40" s="24">
        <v>1</v>
      </c>
      <c r="R40" s="24">
        <v>40</v>
      </c>
      <c r="S40" s="24">
        <v>124</v>
      </c>
      <c r="T40" s="24" t="s">
        <v>226</v>
      </c>
      <c r="U40" s="24" t="s">
        <v>90</v>
      </c>
    </row>
    <row r="41" s="1" customFormat="1" ht="96" spans="1:21">
      <c r="A41" s="28">
        <v>33</v>
      </c>
      <c r="B41" s="28" t="s">
        <v>140</v>
      </c>
      <c r="C41" s="24" t="s">
        <v>72</v>
      </c>
      <c r="D41" s="28" t="s">
        <v>74</v>
      </c>
      <c r="E41" s="28" t="s">
        <v>75</v>
      </c>
      <c r="F41" s="33" t="s">
        <v>227</v>
      </c>
      <c r="G41" s="33" t="s">
        <v>228</v>
      </c>
      <c r="H41" s="24" t="s">
        <v>79</v>
      </c>
      <c r="I41" s="57" t="s">
        <v>229</v>
      </c>
      <c r="J41" s="38" t="s">
        <v>222</v>
      </c>
      <c r="K41" s="58">
        <v>15</v>
      </c>
      <c r="L41" s="58">
        <v>15</v>
      </c>
      <c r="M41" s="58"/>
      <c r="N41" s="24">
        <v>1</v>
      </c>
      <c r="O41" s="24">
        <v>233</v>
      </c>
      <c r="P41" s="24">
        <v>785</v>
      </c>
      <c r="Q41" s="24">
        <v>1</v>
      </c>
      <c r="R41" s="24">
        <v>127</v>
      </c>
      <c r="S41" s="24">
        <v>449</v>
      </c>
      <c r="T41" s="66" t="s">
        <v>230</v>
      </c>
      <c r="U41" s="24" t="s">
        <v>90</v>
      </c>
    </row>
    <row r="42" s="1" customFormat="1" ht="25.5" spans="1:21">
      <c r="A42" s="24">
        <v>34</v>
      </c>
      <c r="B42" s="24" t="s">
        <v>100</v>
      </c>
      <c r="C42" s="24" t="s">
        <v>72</v>
      </c>
      <c r="D42" s="24" t="s">
        <v>74</v>
      </c>
      <c r="E42" s="24" t="s">
        <v>75</v>
      </c>
      <c r="F42" s="24" t="s">
        <v>231</v>
      </c>
      <c r="G42" s="25" t="s">
        <v>232</v>
      </c>
      <c r="H42" s="24" t="s">
        <v>79</v>
      </c>
      <c r="I42" s="24" t="s">
        <v>233</v>
      </c>
      <c r="J42" s="24" t="s">
        <v>210</v>
      </c>
      <c r="K42" s="24">
        <v>40</v>
      </c>
      <c r="L42" s="24">
        <v>40</v>
      </c>
      <c r="M42" s="24"/>
      <c r="N42" s="24">
        <v>1</v>
      </c>
      <c r="O42" s="24">
        <v>100</v>
      </c>
      <c r="P42" s="24">
        <v>300</v>
      </c>
      <c r="Q42" s="24">
        <v>1</v>
      </c>
      <c r="R42" s="24">
        <v>63</v>
      </c>
      <c r="S42" s="24">
        <v>179</v>
      </c>
      <c r="T42" s="24" t="s">
        <v>234</v>
      </c>
      <c r="U42" s="24" t="s">
        <v>90</v>
      </c>
    </row>
    <row r="43" s="1" customFormat="1" ht="51" spans="1:21">
      <c r="A43" s="24">
        <v>35</v>
      </c>
      <c r="B43" s="24" t="s">
        <v>235</v>
      </c>
      <c r="C43" s="24" t="s">
        <v>72</v>
      </c>
      <c r="D43" s="24" t="s">
        <v>74</v>
      </c>
      <c r="E43" s="24" t="s">
        <v>75</v>
      </c>
      <c r="F43" s="24" t="s">
        <v>236</v>
      </c>
      <c r="G43" s="25" t="s">
        <v>237</v>
      </c>
      <c r="H43" s="24" t="s">
        <v>79</v>
      </c>
      <c r="I43" s="24" t="s">
        <v>238</v>
      </c>
      <c r="J43" s="24" t="s">
        <v>210</v>
      </c>
      <c r="K43" s="24">
        <v>20</v>
      </c>
      <c r="L43" s="24">
        <v>20</v>
      </c>
      <c r="M43" s="24"/>
      <c r="N43" s="24">
        <v>1</v>
      </c>
      <c r="O43" s="24">
        <v>858</v>
      </c>
      <c r="P43" s="24">
        <v>3060</v>
      </c>
      <c r="Q43" s="24">
        <v>0</v>
      </c>
      <c r="R43" s="24">
        <v>204</v>
      </c>
      <c r="S43" s="24">
        <v>732</v>
      </c>
      <c r="T43" s="24" t="s">
        <v>239</v>
      </c>
      <c r="U43" s="24" t="s">
        <v>90</v>
      </c>
    </row>
    <row r="44" s="1" customFormat="1" ht="38.25" spans="1:21">
      <c r="A44" s="24">
        <v>36</v>
      </c>
      <c r="B44" s="24" t="s">
        <v>235</v>
      </c>
      <c r="C44" s="24" t="s">
        <v>72</v>
      </c>
      <c r="D44" s="24" t="s">
        <v>74</v>
      </c>
      <c r="E44" s="24" t="s">
        <v>75</v>
      </c>
      <c r="F44" s="24" t="s">
        <v>240</v>
      </c>
      <c r="G44" s="25" t="s">
        <v>241</v>
      </c>
      <c r="H44" s="24" t="s">
        <v>79</v>
      </c>
      <c r="I44" s="24" t="s">
        <v>242</v>
      </c>
      <c r="J44" s="24" t="s">
        <v>210</v>
      </c>
      <c r="K44" s="24">
        <v>11</v>
      </c>
      <c r="L44" s="40">
        <v>11</v>
      </c>
      <c r="M44" s="40"/>
      <c r="N44" s="24">
        <v>1</v>
      </c>
      <c r="O44" s="24">
        <v>858</v>
      </c>
      <c r="P44" s="24">
        <v>3060</v>
      </c>
      <c r="Q44" s="24">
        <v>0</v>
      </c>
      <c r="R44" s="24">
        <v>204</v>
      </c>
      <c r="S44" s="24">
        <v>732</v>
      </c>
      <c r="T44" s="24" t="s">
        <v>243</v>
      </c>
      <c r="U44" s="24" t="s">
        <v>90</v>
      </c>
    </row>
    <row r="45" s="1" customFormat="1" ht="38.25" spans="1:21">
      <c r="A45" s="24">
        <v>37</v>
      </c>
      <c r="B45" s="24" t="s">
        <v>235</v>
      </c>
      <c r="C45" s="24" t="s">
        <v>72</v>
      </c>
      <c r="D45" s="24" t="s">
        <v>74</v>
      </c>
      <c r="E45" s="24" t="s">
        <v>75</v>
      </c>
      <c r="F45" s="24" t="s">
        <v>244</v>
      </c>
      <c r="G45" s="25" t="s">
        <v>245</v>
      </c>
      <c r="H45" s="24" t="s">
        <v>79</v>
      </c>
      <c r="I45" s="24" t="s">
        <v>246</v>
      </c>
      <c r="J45" s="24" t="s">
        <v>210</v>
      </c>
      <c r="K45" s="24">
        <v>20</v>
      </c>
      <c r="L45" s="40">
        <v>20</v>
      </c>
      <c r="M45" s="40"/>
      <c r="N45" s="24">
        <v>1</v>
      </c>
      <c r="O45" s="24">
        <v>204</v>
      </c>
      <c r="P45" s="24">
        <v>470</v>
      </c>
      <c r="Q45" s="24">
        <v>0</v>
      </c>
      <c r="R45" s="24">
        <v>204</v>
      </c>
      <c r="S45" s="24">
        <v>470</v>
      </c>
      <c r="T45" s="24" t="s">
        <v>239</v>
      </c>
      <c r="U45" s="24" t="s">
        <v>90</v>
      </c>
    </row>
    <row r="46" s="1" customFormat="1" ht="38" customHeight="1" spans="1:35">
      <c r="A46" s="34" t="s">
        <v>247</v>
      </c>
      <c r="B46" s="34" t="s">
        <v>248</v>
      </c>
      <c r="C46" s="24" t="s">
        <v>72</v>
      </c>
      <c r="D46" s="35" t="s">
        <v>74</v>
      </c>
      <c r="E46" s="35" t="s">
        <v>75</v>
      </c>
      <c r="F46" s="33" t="s">
        <v>249</v>
      </c>
      <c r="G46" s="33" t="s">
        <v>250</v>
      </c>
      <c r="H46" s="24" t="s">
        <v>79</v>
      </c>
      <c r="I46" s="33" t="s">
        <v>251</v>
      </c>
      <c r="J46" s="38" t="s">
        <v>162</v>
      </c>
      <c r="K46" s="58">
        <v>20</v>
      </c>
      <c r="L46" s="58">
        <v>20</v>
      </c>
      <c r="M46" s="58"/>
      <c r="N46" s="24">
        <v>5</v>
      </c>
      <c r="O46" s="24">
        <v>93</v>
      </c>
      <c r="P46" s="24">
        <v>287</v>
      </c>
      <c r="Q46" s="24">
        <v>1</v>
      </c>
      <c r="R46" s="24">
        <v>21</v>
      </c>
      <c r="S46" s="24">
        <v>82</v>
      </c>
      <c r="T46" s="67" t="s">
        <v>252</v>
      </c>
      <c r="U46" s="24" t="s">
        <v>90</v>
      </c>
      <c r="V46" s="1"/>
      <c r="W46" s="5"/>
      <c r="X46" s="5"/>
      <c r="Y46" s="5"/>
      <c r="Z46" s="5"/>
      <c r="AA46" s="5"/>
      <c r="AB46" s="5"/>
      <c r="AC46" s="5"/>
      <c r="AD46" s="5"/>
      <c r="AE46" s="5"/>
      <c r="AF46" s="5"/>
      <c r="AG46" s="5"/>
      <c r="AH46" s="5"/>
      <c r="AI46" s="5"/>
    </row>
    <row r="47" s="1" customFormat="1" ht="38.25" spans="1:21">
      <c r="A47" s="10">
        <v>39</v>
      </c>
      <c r="B47" s="10"/>
      <c r="C47" s="24" t="s">
        <v>72</v>
      </c>
      <c r="D47" s="24" t="s">
        <v>74</v>
      </c>
      <c r="E47" s="24" t="s">
        <v>75</v>
      </c>
      <c r="F47" s="10" t="s">
        <v>253</v>
      </c>
      <c r="G47" s="36" t="s">
        <v>254</v>
      </c>
      <c r="H47" s="10"/>
      <c r="I47" s="10" t="s">
        <v>255</v>
      </c>
      <c r="J47" s="10" t="s">
        <v>256</v>
      </c>
      <c r="K47" s="59">
        <v>200</v>
      </c>
      <c r="L47" s="59">
        <v>200</v>
      </c>
      <c r="M47" s="59"/>
      <c r="N47" s="10">
        <v>7</v>
      </c>
      <c r="O47" s="10">
        <v>1400</v>
      </c>
      <c r="P47" s="59">
        <v>6000</v>
      </c>
      <c r="Q47" s="59">
        <v>7</v>
      </c>
      <c r="R47" s="59">
        <v>100</v>
      </c>
      <c r="S47" s="59">
        <v>300</v>
      </c>
      <c r="T47" s="10" t="s">
        <v>257</v>
      </c>
      <c r="U47" s="10" t="s">
        <v>90</v>
      </c>
    </row>
    <row r="48" s="1" customFormat="1" ht="38.25" spans="1:21">
      <c r="A48" s="10">
        <v>40</v>
      </c>
      <c r="B48" s="10"/>
      <c r="C48" s="24" t="s">
        <v>72</v>
      </c>
      <c r="D48" s="24" t="s">
        <v>74</v>
      </c>
      <c r="E48" s="24" t="s">
        <v>75</v>
      </c>
      <c r="F48" s="10" t="s">
        <v>258</v>
      </c>
      <c r="G48" s="36" t="s">
        <v>259</v>
      </c>
      <c r="H48" s="10"/>
      <c r="I48" s="10" t="s">
        <v>255</v>
      </c>
      <c r="J48" s="10" t="s">
        <v>256</v>
      </c>
      <c r="K48" s="10">
        <v>150</v>
      </c>
      <c r="L48" s="10">
        <v>150</v>
      </c>
      <c r="M48" s="10"/>
      <c r="N48" s="10">
        <v>287</v>
      </c>
      <c r="O48" s="10">
        <v>867</v>
      </c>
      <c r="P48" s="10">
        <v>2970</v>
      </c>
      <c r="Q48" s="10">
        <v>287</v>
      </c>
      <c r="R48" s="10">
        <v>867</v>
      </c>
      <c r="S48" s="10">
        <v>2970</v>
      </c>
      <c r="T48" s="10" t="s">
        <v>260</v>
      </c>
      <c r="U48" s="10" t="s">
        <v>90</v>
      </c>
    </row>
    <row r="49" s="1" customFormat="1" ht="36" customHeight="1" spans="1:16384">
      <c r="A49" s="37">
        <v>41</v>
      </c>
      <c r="B49" s="24">
        <v>2</v>
      </c>
      <c r="C49" s="24" t="s">
        <v>72</v>
      </c>
      <c r="D49" s="38" t="s">
        <v>74</v>
      </c>
      <c r="E49" s="24" t="s">
        <v>261</v>
      </c>
      <c r="F49" s="14"/>
      <c r="G49" s="14"/>
      <c r="H49" s="16"/>
      <c r="I49" s="9"/>
      <c r="J49" s="9"/>
      <c r="K49" s="42">
        <f>SUM(K50:K61)</f>
        <v>256</v>
      </c>
      <c r="L49" s="42">
        <f>SUM(L50:L61)</f>
        <v>256</v>
      </c>
      <c r="M49" s="42"/>
      <c r="N49" s="42">
        <v>38</v>
      </c>
      <c r="O49" s="42">
        <v>2325</v>
      </c>
      <c r="P49" s="42">
        <v>4649</v>
      </c>
      <c r="Q49" s="42">
        <f>SUM(Q50:Q61)</f>
        <v>7</v>
      </c>
      <c r="R49" s="42">
        <v>354</v>
      </c>
      <c r="S49" s="42">
        <v>864</v>
      </c>
      <c r="T49" s="9"/>
      <c r="U49" s="14"/>
      <c r="V49" s="1"/>
      <c r="XEI49" s="4"/>
      <c r="XEJ49" s="4"/>
      <c r="XEK49" s="4"/>
      <c r="XEL49" s="4"/>
      <c r="XEM49" s="4"/>
      <c r="XEN49" s="4"/>
      <c r="XEO49" s="4"/>
      <c r="XEP49" s="4"/>
      <c r="XEQ49" s="4"/>
      <c r="XER49" s="4"/>
      <c r="XES49" s="4"/>
      <c r="XET49" s="4"/>
      <c r="XEU49" s="4"/>
      <c r="XEV49" s="4"/>
      <c r="XEW49" s="4"/>
      <c r="XEX49" s="4"/>
      <c r="XEY49" s="4"/>
      <c r="XEZ49" s="4"/>
      <c r="XFA49" s="4"/>
      <c r="XFB49" s="4"/>
      <c r="XFC49" s="4"/>
      <c r="XFD49" s="4"/>
    </row>
    <row r="50" s="1" customFormat="1" ht="102" spans="1:21">
      <c r="A50" s="24">
        <v>42</v>
      </c>
      <c r="B50" s="24" t="s">
        <v>170</v>
      </c>
      <c r="C50" s="24" t="s">
        <v>72</v>
      </c>
      <c r="D50" s="24" t="s">
        <v>74</v>
      </c>
      <c r="E50" s="24" t="s">
        <v>261</v>
      </c>
      <c r="F50" s="24" t="s">
        <v>262</v>
      </c>
      <c r="G50" s="25" t="s">
        <v>263</v>
      </c>
      <c r="H50" s="24" t="s">
        <v>79</v>
      </c>
      <c r="I50" s="24" t="s">
        <v>264</v>
      </c>
      <c r="J50" s="24" t="s">
        <v>88</v>
      </c>
      <c r="K50" s="24">
        <v>10</v>
      </c>
      <c r="L50" s="24">
        <v>10</v>
      </c>
      <c r="M50" s="24"/>
      <c r="N50" s="24">
        <v>1</v>
      </c>
      <c r="O50" s="24">
        <v>26</v>
      </c>
      <c r="P50" s="24">
        <v>78</v>
      </c>
      <c r="Q50" s="24">
        <v>1</v>
      </c>
      <c r="R50" s="24">
        <v>8</v>
      </c>
      <c r="S50" s="24">
        <v>15</v>
      </c>
      <c r="T50" s="24" t="s">
        <v>169</v>
      </c>
      <c r="U50" s="24" t="s">
        <v>90</v>
      </c>
    </row>
    <row r="51" s="1" customFormat="1" ht="63.75" spans="1:21">
      <c r="A51" s="24">
        <v>43</v>
      </c>
      <c r="B51" s="24" t="s">
        <v>265</v>
      </c>
      <c r="C51" s="24" t="s">
        <v>72</v>
      </c>
      <c r="D51" s="24" t="s">
        <v>74</v>
      </c>
      <c r="E51" s="24" t="s">
        <v>261</v>
      </c>
      <c r="F51" s="24" t="s">
        <v>266</v>
      </c>
      <c r="G51" s="25" t="s">
        <v>267</v>
      </c>
      <c r="H51" s="24" t="s">
        <v>79</v>
      </c>
      <c r="I51" s="24" t="s">
        <v>268</v>
      </c>
      <c r="J51" s="24" t="s">
        <v>210</v>
      </c>
      <c r="K51" s="24">
        <v>7</v>
      </c>
      <c r="L51" s="24">
        <v>7</v>
      </c>
      <c r="M51" s="24">
        <v>0</v>
      </c>
      <c r="N51" s="24">
        <v>1</v>
      </c>
      <c r="O51" s="24">
        <v>5</v>
      </c>
      <c r="P51" s="24">
        <v>10</v>
      </c>
      <c r="Q51" s="24">
        <v>0</v>
      </c>
      <c r="R51" s="24">
        <v>0</v>
      </c>
      <c r="S51" s="24">
        <v>0</v>
      </c>
      <c r="T51" s="24" t="s">
        <v>89</v>
      </c>
      <c r="U51" s="24" t="s">
        <v>90</v>
      </c>
    </row>
    <row r="52" s="1" customFormat="1" ht="40" customHeight="1" spans="1:35">
      <c r="A52" s="22">
        <v>44</v>
      </c>
      <c r="B52" s="24" t="s">
        <v>76</v>
      </c>
      <c r="C52" s="24" t="s">
        <v>72</v>
      </c>
      <c r="D52" s="24" t="s">
        <v>74</v>
      </c>
      <c r="E52" s="24" t="s">
        <v>261</v>
      </c>
      <c r="F52" s="24" t="s">
        <v>269</v>
      </c>
      <c r="G52" s="25" t="s">
        <v>270</v>
      </c>
      <c r="H52" s="24" t="s">
        <v>79</v>
      </c>
      <c r="I52" s="24" t="s">
        <v>271</v>
      </c>
      <c r="J52" s="24" t="s">
        <v>133</v>
      </c>
      <c r="K52" s="24">
        <v>15</v>
      </c>
      <c r="L52" s="24">
        <v>15</v>
      </c>
      <c r="M52" s="24"/>
      <c r="N52" s="24">
        <v>3</v>
      </c>
      <c r="O52" s="24">
        <v>70</v>
      </c>
      <c r="P52" s="24">
        <v>220</v>
      </c>
      <c r="Q52" s="24">
        <v>0</v>
      </c>
      <c r="R52" s="24">
        <v>0</v>
      </c>
      <c r="S52" s="24">
        <v>0</v>
      </c>
      <c r="T52" s="24" t="s">
        <v>89</v>
      </c>
      <c r="U52" s="24" t="s">
        <v>90</v>
      </c>
      <c r="V52" s="1"/>
      <c r="W52" s="68"/>
      <c r="X52" s="68"/>
      <c r="Y52" s="68"/>
      <c r="Z52" s="68"/>
      <c r="AA52" s="68"/>
      <c r="AB52" s="68"/>
      <c r="AC52" s="69"/>
      <c r="AD52" s="70"/>
      <c r="AE52" s="70"/>
      <c r="AF52" s="71"/>
      <c r="AG52" s="71"/>
      <c r="AH52" s="70"/>
      <c r="AI52" s="68"/>
    </row>
    <row r="53" s="1" customFormat="1" ht="102" spans="1:21">
      <c r="A53" s="24">
        <v>45</v>
      </c>
      <c r="B53" s="24" t="s">
        <v>272</v>
      </c>
      <c r="C53" s="24" t="s">
        <v>72</v>
      </c>
      <c r="D53" s="24" t="s">
        <v>74</v>
      </c>
      <c r="E53" s="24" t="s">
        <v>261</v>
      </c>
      <c r="F53" s="24" t="s">
        <v>273</v>
      </c>
      <c r="G53" s="25" t="s">
        <v>274</v>
      </c>
      <c r="H53" s="24" t="s">
        <v>79</v>
      </c>
      <c r="I53" s="24" t="s">
        <v>275</v>
      </c>
      <c r="J53" s="24" t="s">
        <v>88</v>
      </c>
      <c r="K53" s="24">
        <v>10</v>
      </c>
      <c r="L53" s="24">
        <v>10</v>
      </c>
      <c r="M53" s="24"/>
      <c r="N53" s="24">
        <v>1</v>
      </c>
      <c r="O53" s="24">
        <v>20</v>
      </c>
      <c r="P53" s="24">
        <v>65</v>
      </c>
      <c r="Q53" s="24">
        <v>1</v>
      </c>
      <c r="R53" s="24">
        <v>5</v>
      </c>
      <c r="S53" s="24">
        <v>23</v>
      </c>
      <c r="T53" s="24" t="s">
        <v>169</v>
      </c>
      <c r="U53" s="24" t="s">
        <v>90</v>
      </c>
    </row>
    <row r="54" s="1" customFormat="1" ht="102" spans="1:21">
      <c r="A54" s="24">
        <v>46</v>
      </c>
      <c r="B54" s="24" t="s">
        <v>145</v>
      </c>
      <c r="C54" s="24" t="s">
        <v>72</v>
      </c>
      <c r="D54" s="24" t="s">
        <v>74</v>
      </c>
      <c r="E54" s="24" t="s">
        <v>261</v>
      </c>
      <c r="F54" s="24" t="s">
        <v>276</v>
      </c>
      <c r="G54" s="25" t="s">
        <v>277</v>
      </c>
      <c r="H54" s="24" t="s">
        <v>79</v>
      </c>
      <c r="I54" s="24" t="s">
        <v>278</v>
      </c>
      <c r="J54" s="24" t="s">
        <v>98</v>
      </c>
      <c r="K54" s="24">
        <v>50</v>
      </c>
      <c r="L54" s="24">
        <v>50</v>
      </c>
      <c r="M54" s="24"/>
      <c r="N54" s="24">
        <v>1</v>
      </c>
      <c r="O54" s="24">
        <v>721</v>
      </c>
      <c r="P54" s="24">
        <v>2480</v>
      </c>
      <c r="Q54" s="24">
        <v>1</v>
      </c>
      <c r="R54" s="24">
        <v>141</v>
      </c>
      <c r="S54" s="24">
        <v>468</v>
      </c>
      <c r="T54" s="24" t="s">
        <v>104</v>
      </c>
      <c r="U54" s="24" t="s">
        <v>90</v>
      </c>
    </row>
    <row r="55" s="1" customFormat="1" ht="38.25" spans="1:35">
      <c r="A55" s="24">
        <v>47</v>
      </c>
      <c r="B55" s="24" t="s">
        <v>170</v>
      </c>
      <c r="C55" s="24" t="s">
        <v>72</v>
      </c>
      <c r="D55" s="24" t="s">
        <v>74</v>
      </c>
      <c r="E55" s="24" t="s">
        <v>261</v>
      </c>
      <c r="F55" s="24" t="s">
        <v>279</v>
      </c>
      <c r="G55" s="25" t="s">
        <v>280</v>
      </c>
      <c r="H55" s="24" t="s">
        <v>79</v>
      </c>
      <c r="I55" s="24" t="s">
        <v>281</v>
      </c>
      <c r="J55" s="24" t="s">
        <v>282</v>
      </c>
      <c r="K55" s="24">
        <v>20</v>
      </c>
      <c r="L55" s="24">
        <v>20</v>
      </c>
      <c r="M55" s="24"/>
      <c r="N55" s="24">
        <v>1</v>
      </c>
      <c r="O55" s="24">
        <v>40</v>
      </c>
      <c r="P55" s="24">
        <v>120</v>
      </c>
      <c r="Q55" s="24">
        <v>1</v>
      </c>
      <c r="R55" s="24">
        <v>12</v>
      </c>
      <c r="S55" s="24">
        <v>20</v>
      </c>
      <c r="T55" s="24" t="s">
        <v>283</v>
      </c>
      <c r="U55" s="24" t="s">
        <v>164</v>
      </c>
      <c r="V55" s="1"/>
      <c r="W55" s="5"/>
      <c r="X55" s="5"/>
      <c r="Y55" s="5"/>
      <c r="Z55" s="5"/>
      <c r="AA55" s="5"/>
      <c r="AB55" s="5"/>
      <c r="AC55" s="5"/>
      <c r="AD55" s="5"/>
      <c r="AE55" s="5"/>
      <c r="AF55" s="5"/>
      <c r="AG55" s="5"/>
      <c r="AH55" s="5"/>
      <c r="AI55" s="5"/>
    </row>
    <row r="56" s="1" customFormat="1" ht="114.75" spans="1:21">
      <c r="A56" s="24">
        <v>48</v>
      </c>
      <c r="B56" s="24" t="s">
        <v>170</v>
      </c>
      <c r="C56" s="24" t="s">
        <v>72</v>
      </c>
      <c r="D56" s="24" t="s">
        <v>74</v>
      </c>
      <c r="E56" s="24" t="s">
        <v>261</v>
      </c>
      <c r="F56" s="24" t="s">
        <v>284</v>
      </c>
      <c r="G56" s="25" t="s">
        <v>285</v>
      </c>
      <c r="H56" s="24" t="s">
        <v>79</v>
      </c>
      <c r="I56" s="24" t="s">
        <v>281</v>
      </c>
      <c r="J56" s="24" t="s">
        <v>286</v>
      </c>
      <c r="K56" s="24">
        <v>20</v>
      </c>
      <c r="L56" s="24">
        <v>20</v>
      </c>
      <c r="M56" s="24"/>
      <c r="N56" s="24">
        <v>1</v>
      </c>
      <c r="O56" s="24">
        <v>60</v>
      </c>
      <c r="P56" s="24">
        <v>180</v>
      </c>
      <c r="Q56" s="24">
        <v>1</v>
      </c>
      <c r="R56" s="24">
        <v>17</v>
      </c>
      <c r="S56" s="24">
        <v>38</v>
      </c>
      <c r="T56" s="24" t="s">
        <v>287</v>
      </c>
      <c r="U56" s="24" t="s">
        <v>164</v>
      </c>
    </row>
    <row r="57" s="1" customFormat="1" ht="51" spans="1:21">
      <c r="A57" s="24">
        <v>49</v>
      </c>
      <c r="B57" s="24" t="s">
        <v>165</v>
      </c>
      <c r="C57" s="24" t="s">
        <v>72</v>
      </c>
      <c r="D57" s="24" t="s">
        <v>74</v>
      </c>
      <c r="E57" s="24" t="s">
        <v>261</v>
      </c>
      <c r="F57" s="24" t="s">
        <v>288</v>
      </c>
      <c r="G57" s="25" t="s">
        <v>289</v>
      </c>
      <c r="H57" s="24" t="s">
        <v>79</v>
      </c>
      <c r="I57" s="24" t="s">
        <v>290</v>
      </c>
      <c r="J57" s="24" t="s">
        <v>282</v>
      </c>
      <c r="K57" s="24">
        <v>34</v>
      </c>
      <c r="L57" s="24">
        <v>34</v>
      </c>
      <c r="M57" s="24"/>
      <c r="N57" s="24">
        <v>1</v>
      </c>
      <c r="O57" s="24">
        <v>930</v>
      </c>
      <c r="P57" s="24">
        <v>3262</v>
      </c>
      <c r="Q57" s="24">
        <v>0</v>
      </c>
      <c r="R57" s="24">
        <v>64</v>
      </c>
      <c r="S57" s="24">
        <v>204</v>
      </c>
      <c r="T57" s="24" t="s">
        <v>291</v>
      </c>
      <c r="U57" s="24" t="s">
        <v>164</v>
      </c>
    </row>
    <row r="58" s="1" customFormat="1" ht="51" spans="1:21">
      <c r="A58" s="24">
        <v>50</v>
      </c>
      <c r="B58" s="24" t="s">
        <v>165</v>
      </c>
      <c r="C58" s="24" t="s">
        <v>72</v>
      </c>
      <c r="D58" s="24" t="s">
        <v>74</v>
      </c>
      <c r="E58" s="24" t="s">
        <v>261</v>
      </c>
      <c r="F58" s="24" t="s">
        <v>292</v>
      </c>
      <c r="G58" s="25" t="s">
        <v>293</v>
      </c>
      <c r="H58" s="24" t="s">
        <v>79</v>
      </c>
      <c r="I58" s="24" t="s">
        <v>290</v>
      </c>
      <c r="J58" s="24" t="s">
        <v>282</v>
      </c>
      <c r="K58" s="24">
        <v>10</v>
      </c>
      <c r="L58" s="24">
        <v>10</v>
      </c>
      <c r="M58" s="24"/>
      <c r="N58" s="24">
        <v>1</v>
      </c>
      <c r="O58" s="24">
        <v>930</v>
      </c>
      <c r="P58" s="24">
        <v>3262</v>
      </c>
      <c r="Q58" s="24">
        <v>0</v>
      </c>
      <c r="R58" s="24">
        <v>64</v>
      </c>
      <c r="S58" s="24">
        <v>204</v>
      </c>
      <c r="T58" s="24" t="s">
        <v>294</v>
      </c>
      <c r="U58" s="24" t="s">
        <v>164</v>
      </c>
    </row>
    <row r="59" s="1" customFormat="1" ht="102" spans="1:21">
      <c r="A59" s="24">
        <v>51</v>
      </c>
      <c r="B59" s="24" t="s">
        <v>145</v>
      </c>
      <c r="C59" s="24" t="s">
        <v>72</v>
      </c>
      <c r="D59" s="24" t="s">
        <v>74</v>
      </c>
      <c r="E59" s="24" t="s">
        <v>261</v>
      </c>
      <c r="F59" s="24" t="s">
        <v>295</v>
      </c>
      <c r="G59" s="25" t="s">
        <v>296</v>
      </c>
      <c r="H59" s="24" t="s">
        <v>79</v>
      </c>
      <c r="I59" s="24" t="s">
        <v>297</v>
      </c>
      <c r="J59" s="24" t="s">
        <v>88</v>
      </c>
      <c r="K59" s="24">
        <v>10</v>
      </c>
      <c r="L59" s="24">
        <v>10</v>
      </c>
      <c r="M59" s="24"/>
      <c r="N59" s="24">
        <v>1</v>
      </c>
      <c r="O59" s="24">
        <v>533</v>
      </c>
      <c r="P59" s="24">
        <v>1714</v>
      </c>
      <c r="Q59" s="24">
        <v>1</v>
      </c>
      <c r="R59" s="24">
        <v>106</v>
      </c>
      <c r="S59" s="24">
        <v>348</v>
      </c>
      <c r="T59" s="24" t="s">
        <v>169</v>
      </c>
      <c r="U59" s="24" t="s">
        <v>90</v>
      </c>
    </row>
    <row r="60" s="1" customFormat="1" ht="38.25" spans="1:21">
      <c r="A60" s="24">
        <v>52</v>
      </c>
      <c r="B60" s="24" t="s">
        <v>298</v>
      </c>
      <c r="C60" s="24" t="s">
        <v>72</v>
      </c>
      <c r="D60" s="24" t="s">
        <v>74</v>
      </c>
      <c r="E60" s="24" t="s">
        <v>261</v>
      </c>
      <c r="F60" s="24" t="s">
        <v>299</v>
      </c>
      <c r="G60" s="25" t="s">
        <v>300</v>
      </c>
      <c r="H60" s="24" t="s">
        <v>79</v>
      </c>
      <c r="I60" s="24" t="s">
        <v>301</v>
      </c>
      <c r="J60" s="24" t="s">
        <v>210</v>
      </c>
      <c r="K60" s="24">
        <v>10</v>
      </c>
      <c r="L60" s="24">
        <v>10</v>
      </c>
      <c r="M60" s="24"/>
      <c r="N60" s="24">
        <v>1</v>
      </c>
      <c r="O60" s="24">
        <v>875</v>
      </c>
      <c r="P60" s="24">
        <v>3771</v>
      </c>
      <c r="Q60" s="24">
        <v>1</v>
      </c>
      <c r="R60" s="24">
        <v>212</v>
      </c>
      <c r="S60" s="24">
        <v>771</v>
      </c>
      <c r="T60" s="24" t="s">
        <v>302</v>
      </c>
      <c r="U60" s="24" t="s">
        <v>90</v>
      </c>
    </row>
    <row r="61" s="1" customFormat="1" ht="76.5" spans="1:21">
      <c r="A61" s="24">
        <v>53</v>
      </c>
      <c r="B61" s="24" t="s">
        <v>303</v>
      </c>
      <c r="C61" s="24" t="s">
        <v>72</v>
      </c>
      <c r="D61" s="24" t="s">
        <v>74</v>
      </c>
      <c r="E61" s="25" t="s">
        <v>261</v>
      </c>
      <c r="F61" s="24" t="s">
        <v>304</v>
      </c>
      <c r="G61" s="25" t="s">
        <v>305</v>
      </c>
      <c r="H61" s="24" t="s">
        <v>79</v>
      </c>
      <c r="I61" s="24" t="s">
        <v>306</v>
      </c>
      <c r="J61" s="24" t="s">
        <v>210</v>
      </c>
      <c r="K61" s="24">
        <v>60</v>
      </c>
      <c r="L61" s="24">
        <v>60</v>
      </c>
      <c r="M61" s="24"/>
      <c r="N61" s="24"/>
      <c r="O61" s="24"/>
      <c r="P61" s="24"/>
      <c r="Q61" s="24"/>
      <c r="R61" s="24"/>
      <c r="S61" s="24"/>
      <c r="T61" s="24" t="s">
        <v>307</v>
      </c>
      <c r="U61" s="24" t="s">
        <v>164</v>
      </c>
    </row>
    <row r="62" s="1" customFormat="1" ht="38" customHeight="1" spans="1:21">
      <c r="A62" s="24">
        <v>54</v>
      </c>
      <c r="B62" s="24">
        <v>3</v>
      </c>
      <c r="C62" s="24" t="s">
        <v>72</v>
      </c>
      <c r="D62" s="24" t="s">
        <v>74</v>
      </c>
      <c r="E62" s="25" t="s">
        <v>308</v>
      </c>
      <c r="F62" s="24"/>
      <c r="H62" s="25"/>
      <c r="I62" s="24"/>
      <c r="K62" s="10">
        <f>SUM(K63:K64)</f>
        <v>80</v>
      </c>
      <c r="L62" s="10">
        <f>SUM(L63:L64)</f>
        <v>80</v>
      </c>
      <c r="M62" s="24"/>
      <c r="N62" s="24"/>
      <c r="O62" s="24"/>
      <c r="P62" s="24"/>
      <c r="Q62" s="24"/>
      <c r="R62" s="24"/>
      <c r="S62" s="24"/>
      <c r="T62" s="24"/>
      <c r="U62" s="24"/>
    </row>
    <row r="63" s="1" customFormat="1" ht="76.5" spans="1:21">
      <c r="A63" s="24">
        <v>55</v>
      </c>
      <c r="B63" s="24" t="s">
        <v>303</v>
      </c>
      <c r="C63" s="24" t="s">
        <v>72</v>
      </c>
      <c r="D63" s="24" t="s">
        <v>74</v>
      </c>
      <c r="E63" s="25" t="s">
        <v>308</v>
      </c>
      <c r="F63" s="24" t="s">
        <v>309</v>
      </c>
      <c r="G63" s="25" t="s">
        <v>310</v>
      </c>
      <c r="H63" s="39" t="s">
        <v>79</v>
      </c>
      <c r="I63" s="24" t="s">
        <v>311</v>
      </c>
      <c r="J63" s="24" t="s">
        <v>210</v>
      </c>
      <c r="K63" s="39">
        <v>40</v>
      </c>
      <c r="L63" s="24">
        <v>40</v>
      </c>
      <c r="M63" s="24"/>
      <c r="N63" s="24"/>
      <c r="O63" s="24"/>
      <c r="P63" s="24"/>
      <c r="Q63" s="24"/>
      <c r="R63" s="24"/>
      <c r="S63" s="24"/>
      <c r="T63" s="24" t="s">
        <v>312</v>
      </c>
      <c r="U63" s="24" t="s">
        <v>164</v>
      </c>
    </row>
    <row r="64" s="1" customFormat="1" ht="63.75" spans="1:21">
      <c r="A64" s="24">
        <v>56</v>
      </c>
      <c r="B64" s="24" t="s">
        <v>303</v>
      </c>
      <c r="C64" s="24" t="s">
        <v>72</v>
      </c>
      <c r="D64" s="24" t="s">
        <v>74</v>
      </c>
      <c r="E64" s="25" t="s">
        <v>308</v>
      </c>
      <c r="F64" s="24" t="s">
        <v>313</v>
      </c>
      <c r="G64" s="25" t="s">
        <v>314</v>
      </c>
      <c r="H64" s="40" t="s">
        <v>96</v>
      </c>
      <c r="I64" s="24" t="s">
        <v>315</v>
      </c>
      <c r="J64" s="24" t="s">
        <v>210</v>
      </c>
      <c r="K64" s="24">
        <v>40</v>
      </c>
      <c r="L64" s="24">
        <v>40</v>
      </c>
      <c r="M64" s="24"/>
      <c r="N64" s="24"/>
      <c r="O64" s="24"/>
      <c r="P64" s="24"/>
      <c r="Q64" s="24"/>
      <c r="R64" s="24"/>
      <c r="S64" s="24"/>
      <c r="T64" s="24" t="s">
        <v>316</v>
      </c>
      <c r="U64" s="24" t="s">
        <v>164</v>
      </c>
    </row>
    <row r="65" s="1" customFormat="1" ht="38" customHeight="1" spans="1:21">
      <c r="A65" s="24">
        <v>57</v>
      </c>
      <c r="B65" s="24">
        <v>4</v>
      </c>
      <c r="C65" s="24" t="s">
        <v>72</v>
      </c>
      <c r="D65" s="24" t="s">
        <v>74</v>
      </c>
      <c r="E65" s="24" t="s">
        <v>317</v>
      </c>
      <c r="F65" s="24"/>
      <c r="G65" s="25"/>
      <c r="H65" s="40"/>
      <c r="I65" s="24"/>
      <c r="J65" s="24"/>
      <c r="K65" s="10">
        <f t="shared" ref="K65:O65" si="1">SUM(K66)</f>
        <v>10</v>
      </c>
      <c r="L65" s="10">
        <f t="shared" si="1"/>
        <v>10</v>
      </c>
      <c r="M65" s="10"/>
      <c r="N65" s="10">
        <f t="shared" si="1"/>
        <v>1</v>
      </c>
      <c r="O65" s="10">
        <f t="shared" si="1"/>
        <v>497</v>
      </c>
      <c r="P65" s="10">
        <v>1517</v>
      </c>
      <c r="Q65" s="10">
        <f>SUM(Q66)</f>
        <v>1</v>
      </c>
      <c r="R65" s="10">
        <v>104</v>
      </c>
      <c r="S65" s="10">
        <v>987</v>
      </c>
      <c r="T65" s="24"/>
      <c r="U65" s="24"/>
    </row>
    <row r="66" s="1" customFormat="1" ht="89.25" spans="1:21">
      <c r="A66" s="24">
        <v>58</v>
      </c>
      <c r="B66" s="24" t="s">
        <v>318</v>
      </c>
      <c r="C66" s="24" t="s">
        <v>72</v>
      </c>
      <c r="D66" s="24" t="s">
        <v>74</v>
      </c>
      <c r="E66" s="24" t="s">
        <v>317</v>
      </c>
      <c r="F66" s="24" t="s">
        <v>319</v>
      </c>
      <c r="G66" s="25" t="s">
        <v>320</v>
      </c>
      <c r="H66" s="24" t="s">
        <v>79</v>
      </c>
      <c r="I66" s="24" t="s">
        <v>321</v>
      </c>
      <c r="J66" s="24" t="s">
        <v>210</v>
      </c>
      <c r="K66" s="24">
        <v>10</v>
      </c>
      <c r="L66" s="40">
        <v>10</v>
      </c>
      <c r="M66" s="40"/>
      <c r="N66" s="24">
        <v>1</v>
      </c>
      <c r="O66" s="24">
        <v>497</v>
      </c>
      <c r="P66" s="24">
        <v>152</v>
      </c>
      <c r="Q66" s="24">
        <v>1</v>
      </c>
      <c r="R66" s="24">
        <v>32</v>
      </c>
      <c r="S66" s="24">
        <v>107</v>
      </c>
      <c r="T66" s="24" t="s">
        <v>322</v>
      </c>
      <c r="U66" s="24" t="s">
        <v>90</v>
      </c>
    </row>
    <row r="67" s="1" customFormat="1" ht="38" customHeight="1" spans="1:21">
      <c r="A67" s="24">
        <v>59</v>
      </c>
      <c r="B67" s="24">
        <v>5</v>
      </c>
      <c r="C67" s="24" t="s">
        <v>72</v>
      </c>
      <c r="D67" s="24" t="s">
        <v>74</v>
      </c>
      <c r="E67" s="24" t="s">
        <v>323</v>
      </c>
      <c r="F67" s="24"/>
      <c r="G67" s="25"/>
      <c r="H67" s="24"/>
      <c r="I67" s="24"/>
      <c r="J67" s="24"/>
      <c r="K67" s="10">
        <v>80</v>
      </c>
      <c r="L67" s="59">
        <v>80</v>
      </c>
      <c r="M67" s="59"/>
      <c r="N67" s="10">
        <v>1</v>
      </c>
      <c r="O67" s="10">
        <v>1209</v>
      </c>
      <c r="P67" s="10">
        <v>7564</v>
      </c>
      <c r="Q67" s="10">
        <v>2</v>
      </c>
      <c r="R67" s="10">
        <v>468</v>
      </c>
      <c r="S67" s="10">
        <v>1013</v>
      </c>
      <c r="T67" s="24"/>
      <c r="U67" s="24"/>
    </row>
    <row r="68" s="1" customFormat="1" ht="38.25" spans="1:21">
      <c r="A68" s="24">
        <v>60</v>
      </c>
      <c r="B68" s="24" t="s">
        <v>318</v>
      </c>
      <c r="C68" s="24" t="s">
        <v>72</v>
      </c>
      <c r="D68" s="24" t="s">
        <v>74</v>
      </c>
      <c r="E68" s="24" t="s">
        <v>323</v>
      </c>
      <c r="F68" s="24" t="s">
        <v>324</v>
      </c>
      <c r="G68" s="25" t="s">
        <v>325</v>
      </c>
      <c r="H68" s="24" t="s">
        <v>79</v>
      </c>
      <c r="I68" s="24" t="s">
        <v>321</v>
      </c>
      <c r="J68" s="24" t="s">
        <v>210</v>
      </c>
      <c r="K68" s="24">
        <v>35</v>
      </c>
      <c r="L68" s="40">
        <v>35</v>
      </c>
      <c r="M68" s="40"/>
      <c r="N68" s="24">
        <v>1</v>
      </c>
      <c r="O68" s="24">
        <v>341</v>
      </c>
      <c r="P68" s="24">
        <v>1085</v>
      </c>
      <c r="Q68" s="24">
        <v>1</v>
      </c>
      <c r="R68" s="24">
        <v>106</v>
      </c>
      <c r="S68" s="24">
        <v>396</v>
      </c>
      <c r="T68" s="24" t="s">
        <v>326</v>
      </c>
      <c r="U68" s="24" t="s">
        <v>90</v>
      </c>
    </row>
    <row r="69" s="1" customFormat="1" ht="51" spans="1:21">
      <c r="A69" s="24">
        <v>61</v>
      </c>
      <c r="B69" s="24" t="s">
        <v>298</v>
      </c>
      <c r="C69" s="24" t="s">
        <v>72</v>
      </c>
      <c r="D69" s="24" t="s">
        <v>74</v>
      </c>
      <c r="E69" s="24" t="s">
        <v>323</v>
      </c>
      <c r="F69" s="24" t="s">
        <v>327</v>
      </c>
      <c r="G69" s="25" t="s">
        <v>328</v>
      </c>
      <c r="H69" s="24" t="s">
        <v>79</v>
      </c>
      <c r="I69" s="24" t="s">
        <v>301</v>
      </c>
      <c r="J69" s="24" t="s">
        <v>210</v>
      </c>
      <c r="K69" s="24">
        <v>45</v>
      </c>
      <c r="L69" s="24">
        <v>45</v>
      </c>
      <c r="M69" s="24"/>
      <c r="N69" s="24">
        <v>1</v>
      </c>
      <c r="O69" s="24">
        <v>875</v>
      </c>
      <c r="P69" s="24">
        <v>3771</v>
      </c>
      <c r="Q69" s="24">
        <v>1</v>
      </c>
      <c r="R69" s="24">
        <v>212</v>
      </c>
      <c r="S69" s="24">
        <v>771</v>
      </c>
      <c r="T69" s="24" t="s">
        <v>329</v>
      </c>
      <c r="U69" s="24" t="s">
        <v>90</v>
      </c>
    </row>
    <row r="70" s="1" customFormat="1" ht="38" customHeight="1" spans="1:21">
      <c r="A70" s="24">
        <v>62</v>
      </c>
      <c r="B70" s="74">
        <v>6</v>
      </c>
      <c r="C70" s="24" t="s">
        <v>72</v>
      </c>
      <c r="D70" s="24" t="s">
        <v>74</v>
      </c>
      <c r="E70" s="24" t="s">
        <v>330</v>
      </c>
      <c r="F70" s="24"/>
      <c r="G70" s="25"/>
      <c r="H70" s="24"/>
      <c r="I70" s="24"/>
      <c r="J70" s="24"/>
      <c r="K70" s="10">
        <v>50</v>
      </c>
      <c r="L70" s="10">
        <v>50</v>
      </c>
      <c r="M70" s="10"/>
      <c r="N70" s="10">
        <v>1</v>
      </c>
      <c r="O70" s="10">
        <v>45</v>
      </c>
      <c r="P70" s="10">
        <v>570</v>
      </c>
      <c r="Q70" s="10">
        <v>1</v>
      </c>
      <c r="R70" s="10">
        <v>35</v>
      </c>
      <c r="S70" s="10">
        <v>126</v>
      </c>
      <c r="T70" s="24"/>
      <c r="U70" s="24"/>
    </row>
    <row r="71" s="1" customFormat="1" ht="76.5" spans="1:21">
      <c r="A71" s="24">
        <v>63</v>
      </c>
      <c r="B71" s="24" t="s">
        <v>170</v>
      </c>
      <c r="C71" s="24" t="s">
        <v>72</v>
      </c>
      <c r="D71" s="24" t="s">
        <v>74</v>
      </c>
      <c r="E71" s="24" t="s">
        <v>330</v>
      </c>
      <c r="F71" s="24" t="s">
        <v>331</v>
      </c>
      <c r="G71" s="25" t="s">
        <v>332</v>
      </c>
      <c r="H71" s="24" t="s">
        <v>79</v>
      </c>
      <c r="I71" s="24" t="s">
        <v>333</v>
      </c>
      <c r="J71" s="24" t="s">
        <v>98</v>
      </c>
      <c r="K71" s="24">
        <v>50</v>
      </c>
      <c r="L71" s="24">
        <v>50</v>
      </c>
      <c r="M71" s="24"/>
      <c r="N71" s="24">
        <v>1</v>
      </c>
      <c r="O71" s="24">
        <v>45</v>
      </c>
      <c r="P71" s="24">
        <v>135</v>
      </c>
      <c r="Q71" s="24">
        <v>1</v>
      </c>
      <c r="R71" s="24">
        <v>12</v>
      </c>
      <c r="S71" s="24">
        <v>23</v>
      </c>
      <c r="T71" s="24" t="s">
        <v>104</v>
      </c>
      <c r="U71" s="24" t="s">
        <v>90</v>
      </c>
    </row>
    <row r="72" s="1" customFormat="1" ht="38" customHeight="1" spans="1:21">
      <c r="A72" s="75" t="s">
        <v>334</v>
      </c>
      <c r="B72" s="76"/>
      <c r="C72" s="24" t="s">
        <v>72</v>
      </c>
      <c r="D72" s="24" t="s">
        <v>335</v>
      </c>
      <c r="E72" s="24"/>
      <c r="F72" s="24"/>
      <c r="G72" s="25"/>
      <c r="H72" s="24"/>
      <c r="I72" s="24"/>
      <c r="J72" s="24"/>
      <c r="K72" s="10">
        <f>K73+K100+K104</f>
        <v>2089.88</v>
      </c>
      <c r="L72" s="10">
        <f>L73+L100+L104</f>
        <v>2039.68</v>
      </c>
      <c r="M72" s="10">
        <f>M73+M100+M104</f>
        <v>50.2</v>
      </c>
      <c r="N72" s="10">
        <v>112</v>
      </c>
      <c r="O72" s="10">
        <v>19550</v>
      </c>
      <c r="P72" s="10">
        <v>5315</v>
      </c>
      <c r="Q72" s="10">
        <v>36</v>
      </c>
      <c r="R72" s="10">
        <v>3504</v>
      </c>
      <c r="S72" s="10">
        <v>10839</v>
      </c>
      <c r="T72" s="24"/>
      <c r="U72" s="24"/>
    </row>
    <row r="73" s="1" customFormat="1" ht="38" customHeight="1" spans="1:21">
      <c r="A73" s="75">
        <v>1</v>
      </c>
      <c r="B73" s="76"/>
      <c r="C73" s="24" t="s">
        <v>72</v>
      </c>
      <c r="D73" s="24" t="s">
        <v>335</v>
      </c>
      <c r="E73" s="24" t="s">
        <v>336</v>
      </c>
      <c r="F73" s="24"/>
      <c r="G73" s="25"/>
      <c r="H73" s="24"/>
      <c r="I73" s="24"/>
      <c r="J73" s="24"/>
      <c r="K73" s="10">
        <f t="shared" ref="K73:O73" si="2">SUM(K74:K99)</f>
        <v>1375</v>
      </c>
      <c r="L73" s="10">
        <f t="shared" si="2"/>
        <v>1353</v>
      </c>
      <c r="M73" s="10">
        <f t="shared" si="2"/>
        <v>22</v>
      </c>
      <c r="N73" s="10">
        <v>50</v>
      </c>
      <c r="O73" s="10">
        <f t="shared" ref="O73:S73" si="3">SUM(O74:O99)</f>
        <v>11867</v>
      </c>
      <c r="P73" s="10">
        <v>1947</v>
      </c>
      <c r="Q73" s="10">
        <f t="shared" si="3"/>
        <v>18</v>
      </c>
      <c r="R73" s="10">
        <f t="shared" si="3"/>
        <v>2484</v>
      </c>
      <c r="S73" s="10">
        <f t="shared" si="3"/>
        <v>7475</v>
      </c>
      <c r="T73" s="24"/>
      <c r="U73" s="24"/>
    </row>
    <row r="74" s="1" customFormat="1" ht="89.25" spans="1:21">
      <c r="A74" s="24">
        <v>1</v>
      </c>
      <c r="B74" s="24" t="s">
        <v>337</v>
      </c>
      <c r="C74" s="24" t="s">
        <v>72</v>
      </c>
      <c r="D74" s="24" t="s">
        <v>335</v>
      </c>
      <c r="E74" s="24" t="s">
        <v>336</v>
      </c>
      <c r="F74" s="24" t="s">
        <v>338</v>
      </c>
      <c r="G74" s="25" t="s">
        <v>339</v>
      </c>
      <c r="H74" s="24" t="s">
        <v>79</v>
      </c>
      <c r="I74" s="24" t="s">
        <v>340</v>
      </c>
      <c r="J74" s="24" t="s">
        <v>210</v>
      </c>
      <c r="K74" s="24">
        <v>10</v>
      </c>
      <c r="L74" s="24">
        <v>10</v>
      </c>
      <c r="M74" s="24"/>
      <c r="N74" s="24">
        <v>1</v>
      </c>
      <c r="O74" s="24">
        <v>163</v>
      </c>
      <c r="P74" s="24">
        <v>560</v>
      </c>
      <c r="Q74" s="24">
        <v>1</v>
      </c>
      <c r="R74" s="24">
        <v>85</v>
      </c>
      <c r="S74" s="24">
        <v>351</v>
      </c>
      <c r="T74" s="24" t="s">
        <v>341</v>
      </c>
      <c r="U74" s="24" t="s">
        <v>164</v>
      </c>
    </row>
    <row r="75" s="2" customFormat="1" ht="36" spans="1:16384">
      <c r="A75" s="24">
        <v>2</v>
      </c>
      <c r="B75" s="2" t="s">
        <v>129</v>
      </c>
      <c r="C75" s="27" t="s">
        <v>72</v>
      </c>
      <c r="D75" s="27" t="s">
        <v>335</v>
      </c>
      <c r="E75" s="27" t="s">
        <v>336</v>
      </c>
      <c r="F75" s="26" t="s">
        <v>342</v>
      </c>
      <c r="G75" s="26" t="s">
        <v>343</v>
      </c>
      <c r="H75" s="26" t="s">
        <v>79</v>
      </c>
      <c r="I75" s="26" t="s">
        <v>344</v>
      </c>
      <c r="J75" s="49" t="s">
        <v>98</v>
      </c>
      <c r="K75" s="49">
        <v>50</v>
      </c>
      <c r="L75" s="50">
        <v>50</v>
      </c>
      <c r="M75" s="83"/>
      <c r="N75" s="52">
        <v>1</v>
      </c>
      <c r="O75" s="52">
        <v>400</v>
      </c>
      <c r="P75" s="52">
        <v>1100</v>
      </c>
      <c r="Q75" s="26">
        <v>1</v>
      </c>
      <c r="R75" s="26">
        <v>4</v>
      </c>
      <c r="S75" s="2">
        <v>5</v>
      </c>
      <c r="T75" s="63" t="s">
        <v>104</v>
      </c>
      <c r="U75" s="64" t="s">
        <v>90</v>
      </c>
      <c r="V75" s="1"/>
      <c r="W75" s="65"/>
      <c r="X75" s="65"/>
      <c r="Y75" s="65"/>
      <c r="Z75" s="65"/>
      <c r="AA75" s="65"/>
      <c r="AB75" s="65"/>
      <c r="AC75" s="65"/>
      <c r="AD75" s="65"/>
      <c r="AE75" s="65"/>
      <c r="AF75" s="65"/>
      <c r="AG75" s="65"/>
      <c r="AH75" s="65"/>
      <c r="AI75" s="65"/>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c r="IW75" s="72"/>
      <c r="IX75" s="72"/>
      <c r="IY75" s="72"/>
      <c r="IZ75" s="72"/>
      <c r="JA75" s="72"/>
      <c r="JB75" s="72"/>
      <c r="JC75" s="72"/>
      <c r="JD75" s="72"/>
      <c r="JE75" s="72"/>
      <c r="JF75" s="72"/>
      <c r="JG75" s="72"/>
      <c r="JH75" s="72"/>
      <c r="JI75" s="72"/>
      <c r="JJ75" s="72"/>
      <c r="JK75" s="72"/>
      <c r="JL75" s="72"/>
      <c r="JM75" s="72"/>
      <c r="JN75" s="72"/>
      <c r="JO75" s="72"/>
      <c r="JP75" s="72"/>
      <c r="JQ75" s="72"/>
      <c r="JR75" s="72"/>
      <c r="JS75" s="72"/>
      <c r="JT75" s="72"/>
      <c r="JU75" s="72"/>
      <c r="JV75" s="72"/>
      <c r="JW75" s="72"/>
      <c r="JX75" s="72"/>
      <c r="JY75" s="72"/>
      <c r="JZ75" s="72"/>
      <c r="KA75" s="72"/>
      <c r="KB75" s="72"/>
      <c r="KC75" s="72"/>
      <c r="KD75" s="72"/>
      <c r="KE75" s="72"/>
      <c r="KF75" s="72"/>
      <c r="KG75" s="72"/>
      <c r="KH75" s="72"/>
      <c r="KI75" s="72"/>
      <c r="KJ75" s="72"/>
      <c r="KK75" s="72"/>
      <c r="KL75" s="72"/>
      <c r="KM75" s="72"/>
      <c r="KN75" s="72"/>
      <c r="KO75" s="72"/>
      <c r="KP75" s="72"/>
      <c r="KQ75" s="72"/>
      <c r="KR75" s="72"/>
      <c r="KS75" s="72"/>
      <c r="KT75" s="72"/>
      <c r="KU75" s="72"/>
      <c r="KV75" s="72"/>
      <c r="KW75" s="72"/>
      <c r="KX75" s="72"/>
      <c r="KY75" s="72"/>
      <c r="KZ75" s="72"/>
      <c r="LA75" s="72"/>
      <c r="LB75" s="72"/>
      <c r="LC75" s="72"/>
      <c r="LD75" s="72"/>
      <c r="LE75" s="72"/>
      <c r="LF75" s="72"/>
      <c r="LG75" s="72"/>
      <c r="LH75" s="72"/>
      <c r="LI75" s="72"/>
      <c r="LJ75" s="72"/>
      <c r="LK75" s="72"/>
      <c r="LL75" s="72"/>
      <c r="LM75" s="72"/>
      <c r="LN75" s="72"/>
      <c r="LO75" s="72"/>
      <c r="LP75" s="72"/>
      <c r="LQ75" s="72"/>
      <c r="LR75" s="72"/>
      <c r="LS75" s="72"/>
      <c r="LT75" s="72"/>
      <c r="LU75" s="72"/>
      <c r="LV75" s="72"/>
      <c r="LW75" s="72"/>
      <c r="LX75" s="72"/>
      <c r="LY75" s="72"/>
      <c r="LZ75" s="72"/>
      <c r="MA75" s="72"/>
      <c r="MB75" s="72"/>
      <c r="MC75" s="72"/>
      <c r="MD75" s="72"/>
      <c r="ME75" s="72"/>
      <c r="MF75" s="72"/>
      <c r="MG75" s="72"/>
      <c r="MH75" s="72"/>
      <c r="MI75" s="72"/>
      <c r="MJ75" s="72"/>
      <c r="MK75" s="72"/>
      <c r="ML75" s="72"/>
      <c r="MM75" s="72"/>
      <c r="MN75" s="72"/>
      <c r="MO75" s="72"/>
      <c r="MP75" s="72"/>
      <c r="MQ75" s="72"/>
      <c r="MR75" s="72"/>
      <c r="MS75" s="72"/>
      <c r="MT75" s="72"/>
      <c r="MU75" s="72"/>
      <c r="MV75" s="72"/>
      <c r="MW75" s="72"/>
      <c r="MX75" s="72"/>
      <c r="MY75" s="72"/>
      <c r="MZ75" s="72"/>
      <c r="NA75" s="72"/>
      <c r="NB75" s="72"/>
      <c r="NC75" s="72"/>
      <c r="ND75" s="72"/>
      <c r="NE75" s="72"/>
      <c r="NF75" s="72"/>
      <c r="NG75" s="72"/>
      <c r="NH75" s="72"/>
      <c r="NI75" s="72"/>
      <c r="NJ75" s="72"/>
      <c r="NK75" s="72"/>
      <c r="NL75" s="72"/>
      <c r="NM75" s="72"/>
      <c r="NN75" s="72"/>
      <c r="NO75" s="72"/>
      <c r="NP75" s="72"/>
      <c r="NQ75" s="72"/>
      <c r="NR75" s="72"/>
      <c r="NS75" s="72"/>
      <c r="NT75" s="72"/>
      <c r="NU75" s="72"/>
      <c r="NV75" s="72"/>
      <c r="NW75" s="72"/>
      <c r="NX75" s="72"/>
      <c r="NY75" s="72"/>
      <c r="NZ75" s="72"/>
      <c r="OA75" s="72"/>
      <c r="OB75" s="72"/>
      <c r="OC75" s="72"/>
      <c r="OD75" s="72"/>
      <c r="OE75" s="72"/>
      <c r="OF75" s="72"/>
      <c r="OG75" s="72"/>
      <c r="OH75" s="72"/>
      <c r="OI75" s="72"/>
      <c r="OJ75" s="72"/>
      <c r="OK75" s="72"/>
      <c r="OL75" s="72"/>
      <c r="OM75" s="72"/>
      <c r="ON75" s="72"/>
      <c r="OO75" s="72"/>
      <c r="OP75" s="72"/>
      <c r="OQ75" s="72"/>
      <c r="OR75" s="72"/>
      <c r="OS75" s="72"/>
      <c r="OT75" s="72"/>
      <c r="OU75" s="72"/>
      <c r="OV75" s="72"/>
      <c r="OW75" s="72"/>
      <c r="OX75" s="72"/>
      <c r="OY75" s="72"/>
      <c r="OZ75" s="72"/>
      <c r="PA75" s="72"/>
      <c r="PB75" s="72"/>
      <c r="PC75" s="72"/>
      <c r="PD75" s="72"/>
      <c r="PE75" s="72"/>
      <c r="PF75" s="72"/>
      <c r="PG75" s="72"/>
      <c r="PH75" s="72"/>
      <c r="PI75" s="72"/>
      <c r="PJ75" s="72"/>
      <c r="PK75" s="72"/>
      <c r="PL75" s="72"/>
      <c r="PM75" s="72"/>
      <c r="PN75" s="72"/>
      <c r="PO75" s="72"/>
      <c r="PP75" s="72"/>
      <c r="PQ75" s="72"/>
      <c r="PR75" s="72"/>
      <c r="PS75" s="72"/>
      <c r="PT75" s="72"/>
      <c r="PU75" s="72"/>
      <c r="PV75" s="72"/>
      <c r="PW75" s="72"/>
      <c r="PX75" s="72"/>
      <c r="PY75" s="72"/>
      <c r="PZ75" s="72"/>
      <c r="QA75" s="72"/>
      <c r="QB75" s="72"/>
      <c r="QC75" s="72"/>
      <c r="QD75" s="72"/>
      <c r="QE75" s="72"/>
      <c r="QF75" s="72"/>
      <c r="QG75" s="72"/>
      <c r="QH75" s="72"/>
      <c r="QI75" s="72"/>
      <c r="QJ75" s="72"/>
      <c r="QK75" s="72"/>
      <c r="QL75" s="72"/>
      <c r="QM75" s="72"/>
      <c r="QN75" s="72"/>
      <c r="QO75" s="72"/>
      <c r="QP75" s="72"/>
      <c r="QQ75" s="72"/>
      <c r="QR75" s="72"/>
      <c r="QS75" s="72"/>
      <c r="QT75" s="72"/>
      <c r="QU75" s="72"/>
      <c r="QV75" s="72"/>
      <c r="QW75" s="72"/>
      <c r="QX75" s="72"/>
      <c r="QY75" s="72"/>
      <c r="QZ75" s="72"/>
      <c r="RA75" s="72"/>
      <c r="RB75" s="72"/>
      <c r="RC75" s="72"/>
      <c r="RD75" s="72"/>
      <c r="RE75" s="72"/>
      <c r="RF75" s="72"/>
      <c r="RG75" s="72"/>
      <c r="RH75" s="72"/>
      <c r="RI75" s="72"/>
      <c r="RJ75" s="72"/>
      <c r="RK75" s="72"/>
      <c r="RL75" s="72"/>
      <c r="RM75" s="72"/>
      <c r="RN75" s="72"/>
      <c r="RO75" s="72"/>
      <c r="RP75" s="72"/>
      <c r="RQ75" s="72"/>
      <c r="RR75" s="72"/>
      <c r="RS75" s="72"/>
      <c r="RT75" s="72"/>
      <c r="RU75" s="72"/>
      <c r="RV75" s="72"/>
      <c r="RW75" s="72"/>
      <c r="RX75" s="72"/>
      <c r="RY75" s="72"/>
      <c r="RZ75" s="72"/>
      <c r="SA75" s="72"/>
      <c r="SB75" s="72"/>
      <c r="SC75" s="72"/>
      <c r="SD75" s="72"/>
      <c r="SE75" s="72"/>
      <c r="SF75" s="72"/>
      <c r="SG75" s="72"/>
      <c r="SH75" s="72"/>
      <c r="SI75" s="72"/>
      <c r="SJ75" s="72"/>
      <c r="SK75" s="72"/>
      <c r="SL75" s="72"/>
      <c r="SM75" s="72"/>
      <c r="SN75" s="72"/>
      <c r="SO75" s="72"/>
      <c r="SP75" s="72"/>
      <c r="SQ75" s="72"/>
      <c r="SR75" s="72"/>
      <c r="SS75" s="72"/>
      <c r="ST75" s="72"/>
      <c r="SU75" s="72"/>
      <c r="SV75" s="72"/>
      <c r="SW75" s="72"/>
      <c r="SX75" s="72"/>
      <c r="SY75" s="72"/>
      <c r="SZ75" s="72"/>
      <c r="TA75" s="72"/>
      <c r="TB75" s="72"/>
      <c r="TC75" s="72"/>
      <c r="TD75" s="72"/>
      <c r="TE75" s="72"/>
      <c r="TF75" s="72"/>
      <c r="TG75" s="72"/>
      <c r="TH75" s="72"/>
      <c r="TI75" s="72"/>
      <c r="TJ75" s="72"/>
      <c r="TK75" s="72"/>
      <c r="TL75" s="72"/>
      <c r="TM75" s="72"/>
      <c r="TN75" s="72"/>
      <c r="TO75" s="72"/>
      <c r="TP75" s="72"/>
      <c r="TQ75" s="72"/>
      <c r="TR75" s="72"/>
      <c r="TS75" s="72"/>
      <c r="TT75" s="72"/>
      <c r="TU75" s="72"/>
      <c r="TV75" s="72"/>
      <c r="TW75" s="72"/>
      <c r="TX75" s="72"/>
      <c r="TY75" s="72"/>
      <c r="TZ75" s="72"/>
      <c r="UA75" s="72"/>
      <c r="UB75" s="72"/>
      <c r="UC75" s="72"/>
      <c r="UD75" s="72"/>
      <c r="UE75" s="72"/>
      <c r="UF75" s="72"/>
      <c r="UG75" s="72"/>
      <c r="UH75" s="72"/>
      <c r="UI75" s="72"/>
      <c r="UJ75" s="72"/>
      <c r="UK75" s="72"/>
      <c r="UL75" s="72"/>
      <c r="UM75" s="72"/>
      <c r="UN75" s="72"/>
      <c r="UO75" s="72"/>
      <c r="UP75" s="72"/>
      <c r="UQ75" s="72"/>
      <c r="UR75" s="72"/>
      <c r="US75" s="72"/>
      <c r="UT75" s="72"/>
      <c r="UU75" s="72"/>
      <c r="UV75" s="72"/>
      <c r="UW75" s="72"/>
      <c r="UX75" s="72"/>
      <c r="UY75" s="72"/>
      <c r="UZ75" s="72"/>
      <c r="VA75" s="72"/>
      <c r="VB75" s="72"/>
      <c r="VC75" s="72"/>
      <c r="VD75" s="72"/>
      <c r="VE75" s="72"/>
      <c r="VF75" s="72"/>
      <c r="VG75" s="72"/>
      <c r="VH75" s="72"/>
      <c r="VI75" s="72"/>
      <c r="VJ75" s="72"/>
      <c r="VK75" s="72"/>
      <c r="VL75" s="72"/>
      <c r="VM75" s="72"/>
      <c r="VN75" s="72"/>
      <c r="VO75" s="72"/>
      <c r="VP75" s="72"/>
      <c r="VQ75" s="72"/>
      <c r="VR75" s="72"/>
      <c r="VS75" s="72"/>
      <c r="VT75" s="72"/>
      <c r="VU75" s="72"/>
      <c r="VV75" s="72"/>
      <c r="VW75" s="72"/>
      <c r="VX75" s="72"/>
      <c r="VY75" s="72"/>
      <c r="VZ75" s="72"/>
      <c r="WA75" s="72"/>
      <c r="WB75" s="72"/>
      <c r="WC75" s="72"/>
      <c r="WD75" s="72"/>
      <c r="WE75" s="72"/>
      <c r="WF75" s="72"/>
      <c r="WG75" s="72"/>
      <c r="WH75" s="72"/>
      <c r="WI75" s="72"/>
      <c r="WJ75" s="72"/>
      <c r="WK75" s="72"/>
      <c r="WL75" s="72"/>
      <c r="WM75" s="72"/>
      <c r="WN75" s="72"/>
      <c r="WO75" s="72"/>
      <c r="WP75" s="72"/>
      <c r="WQ75" s="72"/>
      <c r="WR75" s="72"/>
      <c r="WS75" s="72"/>
      <c r="WT75" s="72"/>
      <c r="WU75" s="72"/>
      <c r="WV75" s="72"/>
      <c r="WW75" s="72"/>
      <c r="WX75" s="72"/>
      <c r="WY75" s="72"/>
      <c r="WZ75" s="72"/>
      <c r="XA75" s="72"/>
      <c r="XB75" s="72"/>
      <c r="XC75" s="72"/>
      <c r="XD75" s="72"/>
      <c r="XE75" s="72"/>
      <c r="XF75" s="72"/>
      <c r="XG75" s="72"/>
      <c r="XH75" s="72"/>
      <c r="XI75" s="72"/>
      <c r="XJ75" s="72"/>
      <c r="XK75" s="72"/>
      <c r="XL75" s="72"/>
      <c r="XM75" s="72"/>
      <c r="XN75" s="72"/>
      <c r="XO75" s="72"/>
      <c r="XP75" s="72"/>
      <c r="XQ75" s="72"/>
      <c r="XR75" s="72"/>
      <c r="XS75" s="72"/>
      <c r="XT75" s="72"/>
      <c r="XU75" s="72"/>
      <c r="XV75" s="72"/>
      <c r="XW75" s="72"/>
      <c r="XX75" s="72"/>
      <c r="XY75" s="72"/>
      <c r="XZ75" s="72"/>
      <c r="YA75" s="72"/>
      <c r="YB75" s="72"/>
      <c r="YC75" s="72"/>
      <c r="YD75" s="72"/>
      <c r="YE75" s="72"/>
      <c r="YF75" s="72"/>
      <c r="YG75" s="72"/>
      <c r="YH75" s="72"/>
      <c r="YI75" s="72"/>
      <c r="YJ75" s="72"/>
      <c r="YK75" s="72"/>
      <c r="YL75" s="72"/>
      <c r="YM75" s="72"/>
      <c r="YN75" s="72"/>
      <c r="YO75" s="72"/>
      <c r="YP75" s="72"/>
      <c r="YQ75" s="72"/>
      <c r="YR75" s="72"/>
      <c r="YS75" s="72"/>
      <c r="YT75" s="72"/>
      <c r="YU75" s="72"/>
      <c r="YV75" s="72"/>
      <c r="YW75" s="72"/>
      <c r="YX75" s="72"/>
      <c r="YY75" s="72"/>
      <c r="YZ75" s="72"/>
      <c r="ZA75" s="72"/>
      <c r="ZB75" s="72"/>
      <c r="ZC75" s="72"/>
      <c r="ZD75" s="72"/>
      <c r="ZE75" s="72"/>
      <c r="ZF75" s="72"/>
      <c r="ZG75" s="72"/>
      <c r="ZH75" s="72"/>
      <c r="ZI75" s="72"/>
      <c r="ZJ75" s="72"/>
      <c r="ZK75" s="72"/>
      <c r="ZL75" s="72"/>
      <c r="ZM75" s="72"/>
      <c r="ZN75" s="72"/>
      <c r="ZO75" s="72"/>
      <c r="ZP75" s="72"/>
      <c r="ZQ75" s="72"/>
      <c r="ZR75" s="72"/>
      <c r="ZS75" s="72"/>
      <c r="ZT75" s="72"/>
      <c r="ZU75" s="72"/>
      <c r="ZV75" s="72"/>
      <c r="ZW75" s="72"/>
      <c r="ZX75" s="72"/>
      <c r="ZY75" s="72"/>
      <c r="ZZ75" s="72"/>
      <c r="AAA75" s="72"/>
      <c r="AAB75" s="72"/>
      <c r="AAC75" s="72"/>
      <c r="AAD75" s="72"/>
      <c r="AAE75" s="72"/>
      <c r="AAF75" s="72"/>
      <c r="AAG75" s="72"/>
      <c r="AAH75" s="72"/>
      <c r="AAI75" s="72"/>
      <c r="AAJ75" s="72"/>
      <c r="AAK75" s="72"/>
      <c r="AAL75" s="72"/>
      <c r="AAM75" s="72"/>
      <c r="AAN75" s="72"/>
      <c r="AAO75" s="72"/>
      <c r="AAP75" s="72"/>
      <c r="AAQ75" s="72"/>
      <c r="AAR75" s="72"/>
      <c r="AAS75" s="72"/>
      <c r="AAT75" s="72"/>
      <c r="AAU75" s="72"/>
      <c r="AAV75" s="72"/>
      <c r="AAW75" s="72"/>
      <c r="AAX75" s="72"/>
      <c r="AAY75" s="72"/>
      <c r="AAZ75" s="72"/>
      <c r="ABA75" s="72"/>
      <c r="ABB75" s="72"/>
      <c r="ABC75" s="72"/>
      <c r="ABD75" s="72"/>
      <c r="ABE75" s="72"/>
      <c r="ABF75" s="72"/>
      <c r="ABG75" s="72"/>
      <c r="ABH75" s="72"/>
      <c r="ABI75" s="72"/>
      <c r="ABJ75" s="72"/>
      <c r="ABK75" s="72"/>
      <c r="ABL75" s="72"/>
      <c r="ABM75" s="72"/>
      <c r="ABN75" s="72"/>
      <c r="ABO75" s="72"/>
      <c r="ABP75" s="72"/>
      <c r="ABQ75" s="72"/>
      <c r="ABR75" s="72"/>
      <c r="ABS75" s="72"/>
      <c r="ABT75" s="72"/>
      <c r="ABU75" s="72"/>
      <c r="ABV75" s="72"/>
      <c r="ABW75" s="72"/>
      <c r="ABX75" s="72"/>
      <c r="ABY75" s="72"/>
      <c r="ABZ75" s="72"/>
      <c r="ACA75" s="72"/>
      <c r="ACB75" s="72"/>
      <c r="ACC75" s="72"/>
      <c r="ACD75" s="72"/>
      <c r="ACE75" s="72"/>
      <c r="ACF75" s="72"/>
      <c r="ACG75" s="72"/>
      <c r="ACH75" s="72"/>
      <c r="ACI75" s="72"/>
      <c r="ACJ75" s="72"/>
      <c r="ACK75" s="72"/>
      <c r="ACL75" s="72"/>
      <c r="ACM75" s="72"/>
      <c r="ACN75" s="72"/>
      <c r="ACO75" s="72"/>
      <c r="ACP75" s="72"/>
      <c r="ACQ75" s="72"/>
      <c r="ACR75" s="72"/>
      <c r="ACS75" s="72"/>
      <c r="ACT75" s="72"/>
      <c r="ACU75" s="72"/>
      <c r="ACV75" s="72"/>
      <c r="ACW75" s="72"/>
      <c r="ACX75" s="72"/>
      <c r="ACY75" s="72"/>
      <c r="ACZ75" s="72"/>
      <c r="ADA75" s="72"/>
      <c r="ADB75" s="72"/>
      <c r="ADC75" s="72"/>
      <c r="ADD75" s="72"/>
      <c r="ADE75" s="72"/>
      <c r="ADF75" s="72"/>
      <c r="ADG75" s="72"/>
      <c r="ADH75" s="72"/>
      <c r="ADI75" s="72"/>
      <c r="ADJ75" s="72"/>
      <c r="ADK75" s="72"/>
      <c r="ADL75" s="72"/>
      <c r="ADM75" s="72"/>
      <c r="ADN75" s="72"/>
      <c r="ADO75" s="72"/>
      <c r="ADP75" s="72"/>
      <c r="ADQ75" s="72"/>
      <c r="ADR75" s="72"/>
      <c r="ADS75" s="72"/>
      <c r="ADT75" s="72"/>
      <c r="ADU75" s="72"/>
      <c r="ADV75" s="72"/>
      <c r="ADW75" s="72"/>
      <c r="ADX75" s="72"/>
      <c r="ADY75" s="72"/>
      <c r="ADZ75" s="72"/>
      <c r="AEA75" s="72"/>
      <c r="AEB75" s="72"/>
      <c r="AEC75" s="72"/>
      <c r="AED75" s="72"/>
      <c r="AEE75" s="72"/>
      <c r="AEF75" s="72"/>
      <c r="AEG75" s="72"/>
      <c r="AEH75" s="72"/>
      <c r="AEI75" s="72"/>
      <c r="AEJ75" s="72"/>
      <c r="AEK75" s="72"/>
      <c r="AEL75" s="72"/>
      <c r="AEM75" s="72"/>
      <c r="AEN75" s="72"/>
      <c r="AEO75" s="72"/>
      <c r="AEP75" s="72"/>
      <c r="AEQ75" s="72"/>
      <c r="AER75" s="72"/>
      <c r="AES75" s="72"/>
      <c r="AET75" s="72"/>
      <c r="AEU75" s="72"/>
      <c r="AEV75" s="72"/>
      <c r="AEW75" s="72"/>
      <c r="AEX75" s="72"/>
      <c r="AEY75" s="72"/>
      <c r="AEZ75" s="72"/>
      <c r="AFA75" s="72"/>
      <c r="AFB75" s="72"/>
      <c r="AFC75" s="72"/>
      <c r="AFD75" s="72"/>
      <c r="AFE75" s="72"/>
      <c r="AFF75" s="72"/>
      <c r="AFG75" s="72"/>
      <c r="AFH75" s="72"/>
      <c r="AFI75" s="72"/>
      <c r="AFJ75" s="72"/>
      <c r="AFK75" s="72"/>
      <c r="AFL75" s="72"/>
      <c r="AFM75" s="72"/>
      <c r="AFN75" s="72"/>
      <c r="AFO75" s="72"/>
      <c r="AFP75" s="72"/>
      <c r="AFQ75" s="72"/>
      <c r="AFR75" s="72"/>
      <c r="AFS75" s="72"/>
      <c r="AFT75" s="72"/>
      <c r="AFU75" s="72"/>
      <c r="AFV75" s="72"/>
      <c r="AFW75" s="72"/>
      <c r="AFX75" s="72"/>
      <c r="AFY75" s="72"/>
      <c r="AFZ75" s="72"/>
      <c r="AGA75" s="72"/>
      <c r="AGB75" s="72"/>
      <c r="AGC75" s="72"/>
      <c r="AGD75" s="72"/>
      <c r="AGE75" s="72"/>
      <c r="AGF75" s="72"/>
      <c r="AGG75" s="72"/>
      <c r="AGH75" s="72"/>
      <c r="AGI75" s="72"/>
      <c r="AGJ75" s="72"/>
      <c r="AGK75" s="72"/>
      <c r="AGL75" s="72"/>
      <c r="AGM75" s="72"/>
      <c r="AGN75" s="72"/>
      <c r="AGO75" s="72"/>
      <c r="AGP75" s="72"/>
      <c r="AGQ75" s="72"/>
      <c r="AGR75" s="72"/>
      <c r="AGS75" s="72"/>
      <c r="AGT75" s="72"/>
      <c r="AGU75" s="72"/>
      <c r="AGV75" s="72"/>
      <c r="AGW75" s="72"/>
      <c r="AGX75" s="72"/>
      <c r="AGY75" s="72"/>
      <c r="AGZ75" s="72"/>
      <c r="AHA75" s="72"/>
      <c r="AHB75" s="72"/>
      <c r="AHC75" s="72"/>
      <c r="AHD75" s="72"/>
      <c r="AHE75" s="72"/>
      <c r="AHF75" s="72"/>
      <c r="AHG75" s="72"/>
      <c r="AHH75" s="72"/>
      <c r="AHI75" s="72"/>
      <c r="AHJ75" s="72"/>
      <c r="AHK75" s="72"/>
      <c r="AHL75" s="72"/>
      <c r="AHM75" s="72"/>
      <c r="AHN75" s="72"/>
      <c r="AHO75" s="72"/>
      <c r="AHP75" s="72"/>
      <c r="AHQ75" s="72"/>
      <c r="AHR75" s="72"/>
      <c r="AHS75" s="72"/>
      <c r="AHT75" s="72"/>
      <c r="AHU75" s="72"/>
      <c r="AHV75" s="72"/>
      <c r="AHW75" s="72"/>
      <c r="AHX75" s="72"/>
      <c r="AHY75" s="72"/>
      <c r="AHZ75" s="72"/>
      <c r="AIA75" s="72"/>
      <c r="AIB75" s="72"/>
      <c r="AIC75" s="72"/>
      <c r="AID75" s="72"/>
      <c r="AIE75" s="72"/>
      <c r="AIF75" s="72"/>
      <c r="AIG75" s="72"/>
      <c r="AIH75" s="72"/>
      <c r="AII75" s="72"/>
      <c r="AIJ75" s="72"/>
      <c r="AIK75" s="72"/>
      <c r="AIL75" s="72"/>
      <c r="AIM75" s="72"/>
      <c r="AIN75" s="72"/>
      <c r="AIO75" s="72"/>
      <c r="AIP75" s="72"/>
      <c r="AIQ75" s="72"/>
      <c r="AIR75" s="72"/>
      <c r="AIS75" s="72"/>
      <c r="AIT75" s="72"/>
      <c r="AIU75" s="72"/>
      <c r="AIV75" s="72"/>
      <c r="AIW75" s="72"/>
      <c r="AIX75" s="72"/>
      <c r="AIY75" s="72"/>
      <c r="AIZ75" s="72"/>
      <c r="AJA75" s="72"/>
      <c r="AJB75" s="72"/>
      <c r="AJC75" s="72"/>
      <c r="AJD75" s="72"/>
      <c r="AJE75" s="72"/>
      <c r="AJF75" s="72"/>
      <c r="AJG75" s="72"/>
      <c r="AJH75" s="72"/>
      <c r="AJI75" s="72"/>
      <c r="AJJ75" s="72"/>
      <c r="AJK75" s="72"/>
      <c r="AJL75" s="72"/>
      <c r="AJM75" s="72"/>
      <c r="AJN75" s="72"/>
      <c r="AJO75" s="72"/>
      <c r="AJP75" s="72"/>
      <c r="AJQ75" s="72"/>
      <c r="AJR75" s="72"/>
      <c r="AJS75" s="72"/>
      <c r="AJT75" s="72"/>
      <c r="AJU75" s="72"/>
      <c r="AJV75" s="72"/>
      <c r="AJW75" s="72"/>
      <c r="AJX75" s="72"/>
      <c r="AJY75" s="72"/>
      <c r="AJZ75" s="72"/>
      <c r="AKA75" s="72"/>
      <c r="AKB75" s="72"/>
      <c r="AKC75" s="72"/>
      <c r="AKD75" s="72"/>
      <c r="AKE75" s="72"/>
      <c r="AKF75" s="72"/>
      <c r="AKG75" s="72"/>
      <c r="AKH75" s="72"/>
      <c r="AKI75" s="72"/>
      <c r="AKJ75" s="72"/>
      <c r="AKK75" s="72"/>
      <c r="AKL75" s="72"/>
      <c r="AKM75" s="72"/>
      <c r="AKN75" s="72"/>
      <c r="AKO75" s="72"/>
      <c r="AKP75" s="72"/>
      <c r="AKQ75" s="72"/>
      <c r="AKR75" s="72"/>
      <c r="AKS75" s="72"/>
      <c r="AKT75" s="72"/>
      <c r="AKU75" s="72"/>
      <c r="AKV75" s="72"/>
      <c r="AKW75" s="72"/>
      <c r="AKX75" s="72"/>
      <c r="AKY75" s="72"/>
      <c r="AKZ75" s="72"/>
      <c r="ALA75" s="72"/>
      <c r="ALB75" s="72"/>
      <c r="ALC75" s="72"/>
      <c r="ALD75" s="72"/>
      <c r="ALE75" s="72"/>
      <c r="ALF75" s="72"/>
      <c r="ALG75" s="72"/>
      <c r="ALH75" s="72"/>
      <c r="ALI75" s="72"/>
      <c r="ALJ75" s="72"/>
      <c r="ALK75" s="72"/>
      <c r="ALL75" s="72"/>
      <c r="ALM75" s="72"/>
      <c r="ALN75" s="72"/>
      <c r="ALO75" s="72"/>
      <c r="ALP75" s="72"/>
      <c r="ALQ75" s="72"/>
      <c r="ALR75" s="72"/>
      <c r="ALS75" s="72"/>
      <c r="ALT75" s="72"/>
      <c r="ALU75" s="72"/>
      <c r="ALV75" s="72"/>
      <c r="ALW75" s="72"/>
      <c r="ALX75" s="72"/>
      <c r="ALY75" s="72"/>
      <c r="ALZ75" s="72"/>
      <c r="AMA75" s="72"/>
      <c r="AMB75" s="72"/>
      <c r="AMC75" s="72"/>
      <c r="AMD75" s="72"/>
      <c r="AME75" s="72"/>
      <c r="AMF75" s="72"/>
      <c r="AMG75" s="72"/>
      <c r="AMH75" s="72"/>
      <c r="AMI75" s="72"/>
      <c r="AMJ75" s="72"/>
      <c r="AMK75" s="72"/>
      <c r="AML75" s="72"/>
      <c r="AMM75" s="72"/>
      <c r="AMN75" s="72"/>
      <c r="AMO75" s="72"/>
      <c r="AMP75" s="72"/>
      <c r="AMQ75" s="72"/>
      <c r="AMR75" s="72"/>
      <c r="AMS75" s="72"/>
      <c r="AMT75" s="72"/>
      <c r="AMU75" s="72"/>
      <c r="AMV75" s="72"/>
      <c r="AMW75" s="72"/>
      <c r="AMX75" s="72"/>
      <c r="AMY75" s="72"/>
      <c r="AMZ75" s="72"/>
      <c r="ANA75" s="72"/>
      <c r="ANB75" s="72"/>
      <c r="ANC75" s="72"/>
      <c r="AND75" s="72"/>
      <c r="ANE75" s="72"/>
      <c r="ANF75" s="72"/>
      <c r="ANG75" s="72"/>
      <c r="ANH75" s="72"/>
      <c r="ANI75" s="72"/>
      <c r="ANJ75" s="72"/>
      <c r="ANK75" s="72"/>
      <c r="ANL75" s="72"/>
      <c r="ANM75" s="72"/>
      <c r="ANN75" s="72"/>
      <c r="ANO75" s="72"/>
      <c r="ANP75" s="72"/>
      <c r="ANQ75" s="72"/>
      <c r="ANR75" s="72"/>
      <c r="ANS75" s="72"/>
      <c r="ANT75" s="72"/>
      <c r="ANU75" s="72"/>
      <c r="ANV75" s="72"/>
      <c r="ANW75" s="72"/>
      <c r="ANX75" s="72"/>
      <c r="ANY75" s="72"/>
      <c r="ANZ75" s="72"/>
      <c r="AOA75" s="72"/>
      <c r="AOB75" s="72"/>
      <c r="AOC75" s="72"/>
      <c r="AOD75" s="72"/>
      <c r="AOE75" s="72"/>
      <c r="AOF75" s="72"/>
      <c r="AOG75" s="72"/>
      <c r="AOH75" s="72"/>
      <c r="AOI75" s="72"/>
      <c r="AOJ75" s="72"/>
      <c r="AOK75" s="72"/>
      <c r="AOL75" s="72"/>
      <c r="AOM75" s="72"/>
      <c r="AON75" s="72"/>
      <c r="AOO75" s="72"/>
      <c r="AOP75" s="72"/>
      <c r="AOQ75" s="72"/>
      <c r="AOR75" s="72"/>
      <c r="AOS75" s="72"/>
      <c r="AOT75" s="72"/>
      <c r="AOU75" s="72"/>
      <c r="AOV75" s="72"/>
      <c r="AOW75" s="72"/>
      <c r="AOX75" s="72"/>
      <c r="AOY75" s="72"/>
      <c r="AOZ75" s="72"/>
      <c r="APA75" s="72"/>
      <c r="APB75" s="72"/>
      <c r="APC75" s="72"/>
      <c r="APD75" s="72"/>
      <c r="APE75" s="72"/>
      <c r="APF75" s="72"/>
      <c r="APG75" s="72"/>
      <c r="APH75" s="72"/>
      <c r="API75" s="72"/>
      <c r="APJ75" s="72"/>
      <c r="APK75" s="72"/>
      <c r="APL75" s="72"/>
      <c r="APM75" s="72"/>
      <c r="APN75" s="72"/>
      <c r="APO75" s="72"/>
      <c r="APP75" s="72"/>
      <c r="APQ75" s="72"/>
      <c r="APR75" s="72"/>
      <c r="APS75" s="72"/>
      <c r="APT75" s="72"/>
      <c r="APU75" s="72"/>
      <c r="APV75" s="72"/>
      <c r="APW75" s="72"/>
      <c r="APX75" s="72"/>
      <c r="APY75" s="72"/>
      <c r="APZ75" s="72"/>
      <c r="AQA75" s="72"/>
      <c r="AQB75" s="72"/>
      <c r="AQC75" s="72"/>
      <c r="AQD75" s="72"/>
      <c r="AQE75" s="72"/>
      <c r="AQF75" s="72"/>
      <c r="AQG75" s="72"/>
      <c r="AQH75" s="72"/>
      <c r="AQI75" s="72"/>
      <c r="AQJ75" s="72"/>
      <c r="AQK75" s="72"/>
      <c r="AQL75" s="72"/>
      <c r="AQM75" s="72"/>
      <c r="AQN75" s="72"/>
      <c r="AQO75" s="72"/>
      <c r="AQP75" s="72"/>
      <c r="AQQ75" s="72"/>
      <c r="AQR75" s="72"/>
      <c r="AQS75" s="72"/>
      <c r="AQT75" s="72"/>
      <c r="AQU75" s="72"/>
      <c r="AQV75" s="72"/>
      <c r="AQW75" s="72"/>
      <c r="AQX75" s="72"/>
      <c r="AQY75" s="72"/>
      <c r="AQZ75" s="72"/>
      <c r="ARA75" s="72"/>
      <c r="ARB75" s="72"/>
      <c r="ARC75" s="72"/>
      <c r="ARD75" s="72"/>
      <c r="ARE75" s="72"/>
      <c r="ARF75" s="72"/>
      <c r="ARG75" s="72"/>
      <c r="ARH75" s="72"/>
      <c r="ARI75" s="72"/>
      <c r="ARJ75" s="72"/>
      <c r="ARK75" s="72"/>
      <c r="ARL75" s="72"/>
      <c r="ARM75" s="72"/>
      <c r="ARN75" s="72"/>
      <c r="ARO75" s="72"/>
      <c r="ARP75" s="72"/>
      <c r="ARQ75" s="72"/>
      <c r="ARR75" s="72"/>
      <c r="ARS75" s="72"/>
      <c r="ART75" s="72"/>
      <c r="ARU75" s="72"/>
      <c r="ARV75" s="72"/>
      <c r="ARW75" s="72"/>
      <c r="ARX75" s="72"/>
      <c r="ARY75" s="72"/>
      <c r="ARZ75" s="72"/>
      <c r="ASA75" s="72"/>
      <c r="ASB75" s="72"/>
      <c r="ASC75" s="72"/>
      <c r="ASD75" s="72"/>
      <c r="ASE75" s="72"/>
      <c r="ASF75" s="72"/>
      <c r="ASG75" s="72"/>
      <c r="ASH75" s="72"/>
      <c r="ASI75" s="72"/>
      <c r="ASJ75" s="72"/>
      <c r="ASK75" s="72"/>
      <c r="ASL75" s="72"/>
      <c r="ASM75" s="72"/>
      <c r="ASN75" s="72"/>
      <c r="ASO75" s="72"/>
      <c r="ASP75" s="72"/>
      <c r="ASQ75" s="72"/>
      <c r="ASR75" s="72"/>
      <c r="ASS75" s="72"/>
      <c r="AST75" s="72"/>
      <c r="ASU75" s="72"/>
      <c r="ASV75" s="72"/>
      <c r="ASW75" s="72"/>
      <c r="ASX75" s="72"/>
      <c r="ASY75" s="72"/>
      <c r="ASZ75" s="72"/>
      <c r="ATA75" s="72"/>
      <c r="ATB75" s="72"/>
      <c r="ATC75" s="72"/>
      <c r="ATD75" s="72"/>
      <c r="ATE75" s="72"/>
      <c r="ATF75" s="72"/>
      <c r="ATG75" s="72"/>
      <c r="ATH75" s="72"/>
      <c r="ATI75" s="72"/>
      <c r="ATJ75" s="72"/>
      <c r="ATK75" s="72"/>
      <c r="ATL75" s="72"/>
      <c r="ATM75" s="72"/>
      <c r="ATN75" s="72"/>
      <c r="ATO75" s="72"/>
      <c r="ATP75" s="72"/>
      <c r="ATQ75" s="72"/>
      <c r="ATR75" s="72"/>
      <c r="ATS75" s="72"/>
      <c r="ATT75" s="72"/>
      <c r="ATU75" s="72"/>
      <c r="ATV75" s="72"/>
      <c r="ATW75" s="72"/>
      <c r="ATX75" s="72"/>
      <c r="ATY75" s="72"/>
      <c r="ATZ75" s="72"/>
      <c r="AUA75" s="72"/>
      <c r="AUB75" s="72"/>
      <c r="AUC75" s="72"/>
      <c r="AUD75" s="72"/>
      <c r="AUE75" s="72"/>
      <c r="AUF75" s="72"/>
      <c r="AUG75" s="72"/>
      <c r="AUH75" s="72"/>
      <c r="AUI75" s="72"/>
      <c r="AUJ75" s="72"/>
      <c r="AUK75" s="72"/>
      <c r="AUL75" s="72"/>
      <c r="AUM75" s="72"/>
      <c r="AUN75" s="72"/>
      <c r="AUO75" s="72"/>
      <c r="AUP75" s="72"/>
      <c r="AUQ75" s="72"/>
      <c r="AUR75" s="72"/>
      <c r="AUS75" s="72"/>
      <c r="AUT75" s="72"/>
      <c r="AUU75" s="72"/>
      <c r="AUV75" s="72"/>
      <c r="AUW75" s="72"/>
      <c r="AUX75" s="72"/>
      <c r="AUY75" s="72"/>
      <c r="AUZ75" s="72"/>
      <c r="AVA75" s="72"/>
      <c r="AVB75" s="72"/>
      <c r="AVC75" s="72"/>
      <c r="AVD75" s="72"/>
      <c r="AVE75" s="72"/>
      <c r="AVF75" s="72"/>
      <c r="AVG75" s="72"/>
      <c r="AVH75" s="72"/>
      <c r="AVI75" s="72"/>
      <c r="AVJ75" s="72"/>
      <c r="AVK75" s="72"/>
      <c r="AVL75" s="72"/>
      <c r="AVM75" s="72"/>
      <c r="AVN75" s="72"/>
      <c r="AVO75" s="72"/>
      <c r="AVP75" s="72"/>
      <c r="AVQ75" s="72"/>
      <c r="AVR75" s="72"/>
      <c r="AVS75" s="72"/>
      <c r="AVT75" s="72"/>
      <c r="AVU75" s="72"/>
      <c r="AVV75" s="72"/>
      <c r="AVW75" s="72"/>
      <c r="AVX75" s="72"/>
      <c r="AVY75" s="72"/>
      <c r="AVZ75" s="72"/>
      <c r="AWA75" s="72"/>
      <c r="AWB75" s="72"/>
      <c r="AWC75" s="72"/>
      <c r="AWD75" s="72"/>
      <c r="AWE75" s="72"/>
      <c r="AWF75" s="72"/>
      <c r="AWG75" s="72"/>
      <c r="AWH75" s="72"/>
      <c r="AWI75" s="72"/>
      <c r="AWJ75" s="72"/>
      <c r="AWK75" s="72"/>
      <c r="AWL75" s="72"/>
      <c r="AWM75" s="72"/>
      <c r="AWN75" s="72"/>
      <c r="AWO75" s="72"/>
      <c r="AWP75" s="72"/>
      <c r="AWQ75" s="72"/>
      <c r="AWR75" s="72"/>
      <c r="AWS75" s="72"/>
      <c r="AWT75" s="72"/>
      <c r="AWU75" s="72"/>
      <c r="AWV75" s="72"/>
      <c r="AWW75" s="72"/>
      <c r="AWX75" s="72"/>
      <c r="AWY75" s="72"/>
      <c r="AWZ75" s="72"/>
      <c r="AXA75" s="72"/>
      <c r="AXB75" s="72"/>
      <c r="AXC75" s="72"/>
      <c r="AXD75" s="72"/>
      <c r="AXE75" s="72"/>
      <c r="AXF75" s="72"/>
      <c r="AXG75" s="72"/>
      <c r="AXH75" s="72"/>
      <c r="AXI75" s="72"/>
      <c r="AXJ75" s="72"/>
      <c r="AXK75" s="72"/>
      <c r="AXL75" s="72"/>
      <c r="AXM75" s="72"/>
      <c r="AXN75" s="72"/>
      <c r="AXO75" s="72"/>
      <c r="AXP75" s="72"/>
      <c r="AXQ75" s="72"/>
      <c r="AXR75" s="72"/>
      <c r="AXS75" s="72"/>
      <c r="AXT75" s="72"/>
      <c r="AXU75" s="72"/>
      <c r="AXV75" s="72"/>
      <c r="AXW75" s="72"/>
      <c r="AXX75" s="72"/>
      <c r="AXY75" s="72"/>
      <c r="AXZ75" s="72"/>
      <c r="AYA75" s="72"/>
      <c r="AYB75" s="72"/>
      <c r="AYC75" s="72"/>
      <c r="AYD75" s="72"/>
      <c r="AYE75" s="72"/>
      <c r="AYF75" s="72"/>
      <c r="AYG75" s="72"/>
      <c r="AYH75" s="72"/>
      <c r="AYI75" s="72"/>
      <c r="AYJ75" s="72"/>
      <c r="AYK75" s="72"/>
      <c r="AYL75" s="72"/>
      <c r="AYM75" s="72"/>
      <c r="AYN75" s="72"/>
      <c r="AYO75" s="72"/>
      <c r="AYP75" s="72"/>
      <c r="AYQ75" s="72"/>
      <c r="AYR75" s="72"/>
      <c r="AYS75" s="72"/>
      <c r="AYT75" s="72"/>
      <c r="AYU75" s="72"/>
      <c r="AYV75" s="72"/>
      <c r="AYW75" s="72"/>
      <c r="AYX75" s="72"/>
      <c r="AYY75" s="72"/>
      <c r="AYZ75" s="72"/>
      <c r="AZA75" s="72"/>
      <c r="AZB75" s="72"/>
      <c r="AZC75" s="72"/>
      <c r="AZD75" s="72"/>
      <c r="AZE75" s="72"/>
      <c r="AZF75" s="72"/>
      <c r="AZG75" s="72"/>
      <c r="AZH75" s="72"/>
      <c r="AZI75" s="72"/>
      <c r="AZJ75" s="72"/>
      <c r="AZK75" s="72"/>
      <c r="AZL75" s="72"/>
      <c r="AZM75" s="72"/>
      <c r="AZN75" s="72"/>
      <c r="AZO75" s="72"/>
      <c r="AZP75" s="72"/>
      <c r="AZQ75" s="72"/>
      <c r="AZR75" s="72"/>
      <c r="AZS75" s="72"/>
      <c r="AZT75" s="72"/>
      <c r="AZU75" s="72"/>
      <c r="AZV75" s="72"/>
      <c r="AZW75" s="72"/>
      <c r="AZX75" s="72"/>
      <c r="AZY75" s="72"/>
      <c r="AZZ75" s="72"/>
      <c r="BAA75" s="72"/>
      <c r="BAB75" s="72"/>
      <c r="BAC75" s="72"/>
      <c r="BAD75" s="72"/>
      <c r="BAE75" s="72"/>
      <c r="BAF75" s="72"/>
      <c r="BAG75" s="72"/>
      <c r="BAH75" s="72"/>
      <c r="BAI75" s="72"/>
      <c r="BAJ75" s="72"/>
      <c r="BAK75" s="72"/>
      <c r="BAL75" s="72"/>
      <c r="BAM75" s="72"/>
      <c r="BAN75" s="72"/>
      <c r="BAO75" s="72"/>
      <c r="BAP75" s="72"/>
      <c r="BAQ75" s="72"/>
      <c r="BAR75" s="72"/>
      <c r="BAS75" s="72"/>
      <c r="BAT75" s="72"/>
      <c r="BAU75" s="72"/>
      <c r="BAV75" s="72"/>
      <c r="BAW75" s="72"/>
      <c r="BAX75" s="72"/>
      <c r="BAY75" s="72"/>
      <c r="BAZ75" s="72"/>
      <c r="BBA75" s="72"/>
      <c r="BBB75" s="72"/>
      <c r="BBC75" s="72"/>
      <c r="BBD75" s="72"/>
      <c r="BBE75" s="72"/>
      <c r="BBF75" s="72"/>
      <c r="BBG75" s="72"/>
      <c r="BBH75" s="72"/>
      <c r="BBI75" s="72"/>
      <c r="BBJ75" s="72"/>
      <c r="BBK75" s="72"/>
      <c r="BBL75" s="72"/>
      <c r="BBM75" s="72"/>
      <c r="BBN75" s="72"/>
      <c r="BBO75" s="72"/>
      <c r="BBP75" s="72"/>
      <c r="BBQ75" s="72"/>
      <c r="BBR75" s="72"/>
      <c r="BBS75" s="72"/>
      <c r="BBT75" s="72"/>
      <c r="BBU75" s="72"/>
      <c r="BBV75" s="72"/>
      <c r="BBW75" s="72"/>
      <c r="BBX75" s="72"/>
      <c r="BBY75" s="72"/>
      <c r="BBZ75" s="72"/>
      <c r="BCA75" s="72"/>
      <c r="BCB75" s="72"/>
      <c r="BCC75" s="72"/>
      <c r="BCD75" s="72"/>
      <c r="BCE75" s="72"/>
      <c r="BCF75" s="72"/>
      <c r="BCG75" s="72"/>
      <c r="BCH75" s="72"/>
      <c r="BCI75" s="72"/>
      <c r="BCJ75" s="72"/>
      <c r="BCK75" s="72"/>
      <c r="BCL75" s="72"/>
      <c r="BCM75" s="72"/>
      <c r="BCN75" s="72"/>
      <c r="BCO75" s="72"/>
      <c r="BCP75" s="72"/>
      <c r="BCQ75" s="72"/>
      <c r="BCR75" s="72"/>
      <c r="BCS75" s="72"/>
      <c r="BCT75" s="72"/>
      <c r="BCU75" s="72"/>
      <c r="BCV75" s="72"/>
      <c r="BCW75" s="72"/>
      <c r="BCX75" s="72"/>
      <c r="BCY75" s="72"/>
      <c r="BCZ75" s="72"/>
      <c r="BDA75" s="72"/>
      <c r="BDB75" s="72"/>
      <c r="BDC75" s="72"/>
      <c r="BDD75" s="72"/>
      <c r="BDE75" s="72"/>
      <c r="BDF75" s="72"/>
      <c r="BDG75" s="72"/>
      <c r="BDH75" s="72"/>
      <c r="BDI75" s="72"/>
      <c r="BDJ75" s="72"/>
      <c r="BDK75" s="72"/>
      <c r="BDL75" s="72"/>
      <c r="BDM75" s="72"/>
      <c r="BDN75" s="72"/>
      <c r="BDO75" s="72"/>
      <c r="BDP75" s="72"/>
      <c r="BDQ75" s="72"/>
      <c r="BDR75" s="72"/>
      <c r="BDS75" s="72"/>
      <c r="BDT75" s="72"/>
      <c r="BDU75" s="72"/>
      <c r="BDV75" s="72"/>
      <c r="BDW75" s="72"/>
      <c r="BDX75" s="72"/>
      <c r="BDY75" s="72"/>
      <c r="BDZ75" s="72"/>
      <c r="BEA75" s="72"/>
      <c r="BEB75" s="72"/>
      <c r="BEC75" s="72"/>
      <c r="BED75" s="72"/>
      <c r="BEE75" s="72"/>
      <c r="BEF75" s="72"/>
      <c r="BEG75" s="72"/>
      <c r="BEH75" s="72"/>
      <c r="BEI75" s="72"/>
      <c r="BEJ75" s="72"/>
      <c r="BEK75" s="72"/>
      <c r="BEL75" s="72"/>
      <c r="BEM75" s="72"/>
      <c r="BEN75" s="72"/>
      <c r="BEO75" s="72"/>
      <c r="BEP75" s="72"/>
      <c r="BEQ75" s="72"/>
      <c r="BER75" s="72"/>
      <c r="BES75" s="72"/>
      <c r="BET75" s="72"/>
      <c r="BEU75" s="72"/>
      <c r="BEV75" s="72"/>
      <c r="BEW75" s="72"/>
      <c r="BEX75" s="72"/>
      <c r="BEY75" s="72"/>
      <c r="BEZ75" s="72"/>
      <c r="BFA75" s="72"/>
      <c r="BFB75" s="72"/>
      <c r="BFC75" s="72"/>
      <c r="BFD75" s="72"/>
      <c r="BFE75" s="72"/>
      <c r="BFF75" s="72"/>
      <c r="BFG75" s="72"/>
      <c r="BFH75" s="72"/>
      <c r="BFI75" s="72"/>
      <c r="BFJ75" s="72"/>
      <c r="BFK75" s="72"/>
      <c r="BFL75" s="72"/>
      <c r="BFM75" s="72"/>
      <c r="BFN75" s="72"/>
      <c r="BFO75" s="72"/>
      <c r="BFP75" s="72"/>
      <c r="BFQ75" s="72"/>
      <c r="BFR75" s="72"/>
      <c r="BFS75" s="72"/>
      <c r="BFT75" s="72"/>
      <c r="BFU75" s="72"/>
      <c r="BFV75" s="72"/>
      <c r="BFW75" s="72"/>
      <c r="BFX75" s="72"/>
      <c r="BFY75" s="72"/>
      <c r="BFZ75" s="72"/>
      <c r="BGA75" s="72"/>
      <c r="BGB75" s="72"/>
      <c r="BGC75" s="72"/>
      <c r="BGD75" s="72"/>
      <c r="BGE75" s="72"/>
      <c r="BGF75" s="72"/>
      <c r="BGG75" s="72"/>
      <c r="BGH75" s="72"/>
      <c r="BGI75" s="72"/>
      <c r="BGJ75" s="72"/>
      <c r="BGK75" s="72"/>
      <c r="BGL75" s="72"/>
      <c r="BGM75" s="72"/>
      <c r="BGN75" s="72"/>
      <c r="BGO75" s="72"/>
      <c r="BGP75" s="72"/>
      <c r="BGQ75" s="72"/>
      <c r="BGR75" s="72"/>
      <c r="BGS75" s="72"/>
      <c r="BGT75" s="72"/>
      <c r="BGU75" s="72"/>
      <c r="BGV75" s="72"/>
      <c r="BGW75" s="72"/>
      <c r="BGX75" s="72"/>
      <c r="BGY75" s="72"/>
      <c r="BGZ75" s="72"/>
      <c r="BHA75" s="72"/>
      <c r="BHB75" s="72"/>
      <c r="BHC75" s="72"/>
      <c r="BHD75" s="72"/>
      <c r="BHE75" s="72"/>
      <c r="BHF75" s="72"/>
      <c r="BHG75" s="72"/>
      <c r="BHH75" s="72"/>
      <c r="BHI75" s="72"/>
      <c r="BHJ75" s="72"/>
      <c r="BHK75" s="72"/>
      <c r="BHL75" s="72"/>
      <c r="BHM75" s="72"/>
      <c r="BHN75" s="72"/>
      <c r="BHO75" s="72"/>
      <c r="BHP75" s="72"/>
      <c r="BHQ75" s="72"/>
      <c r="BHR75" s="72"/>
      <c r="BHS75" s="72"/>
      <c r="BHT75" s="72"/>
      <c r="BHU75" s="72"/>
      <c r="BHV75" s="72"/>
      <c r="BHW75" s="72"/>
      <c r="BHX75" s="72"/>
      <c r="BHY75" s="72"/>
      <c r="BHZ75" s="72"/>
      <c r="BIA75" s="72"/>
      <c r="BIB75" s="72"/>
      <c r="BIC75" s="72"/>
      <c r="BID75" s="72"/>
      <c r="BIE75" s="72"/>
      <c r="BIF75" s="72"/>
      <c r="BIG75" s="72"/>
      <c r="BIH75" s="72"/>
      <c r="BII75" s="72"/>
      <c r="BIJ75" s="72"/>
      <c r="BIK75" s="72"/>
      <c r="BIL75" s="72"/>
      <c r="BIM75" s="72"/>
      <c r="BIN75" s="72"/>
      <c r="BIO75" s="72"/>
      <c r="BIP75" s="72"/>
      <c r="BIQ75" s="72"/>
      <c r="BIR75" s="72"/>
      <c r="BIS75" s="72"/>
      <c r="BIT75" s="72"/>
      <c r="BIU75" s="72"/>
      <c r="BIV75" s="72"/>
      <c r="BIW75" s="72"/>
      <c r="BIX75" s="72"/>
      <c r="BIY75" s="72"/>
      <c r="BIZ75" s="72"/>
      <c r="BJA75" s="72"/>
      <c r="BJB75" s="72"/>
      <c r="BJC75" s="72"/>
      <c r="BJD75" s="72"/>
      <c r="BJE75" s="72"/>
      <c r="BJF75" s="72"/>
      <c r="BJG75" s="72"/>
      <c r="BJH75" s="72"/>
      <c r="BJI75" s="72"/>
      <c r="BJJ75" s="72"/>
      <c r="BJK75" s="72"/>
      <c r="BJL75" s="72"/>
      <c r="BJM75" s="72"/>
      <c r="BJN75" s="72"/>
      <c r="BJO75" s="72"/>
      <c r="BJP75" s="72"/>
      <c r="BJQ75" s="72"/>
      <c r="BJR75" s="72"/>
      <c r="BJS75" s="72"/>
      <c r="BJT75" s="72"/>
      <c r="BJU75" s="72"/>
      <c r="BJV75" s="72"/>
      <c r="BJW75" s="72"/>
      <c r="BJX75" s="72"/>
      <c r="BJY75" s="72"/>
      <c r="BJZ75" s="72"/>
      <c r="BKA75" s="72"/>
      <c r="BKB75" s="72"/>
      <c r="BKC75" s="72"/>
      <c r="BKD75" s="72"/>
      <c r="BKE75" s="72"/>
      <c r="BKF75" s="72"/>
      <c r="BKG75" s="72"/>
      <c r="BKH75" s="72"/>
      <c r="BKI75" s="72"/>
      <c r="BKJ75" s="72"/>
      <c r="BKK75" s="72"/>
      <c r="BKL75" s="72"/>
      <c r="BKM75" s="72"/>
      <c r="BKN75" s="72"/>
      <c r="BKO75" s="72"/>
      <c r="BKP75" s="72"/>
      <c r="BKQ75" s="72"/>
      <c r="BKR75" s="72"/>
      <c r="BKS75" s="72"/>
      <c r="BKT75" s="72"/>
      <c r="BKU75" s="72"/>
      <c r="BKV75" s="72"/>
      <c r="BKW75" s="72"/>
      <c r="BKX75" s="72"/>
      <c r="BKY75" s="72"/>
      <c r="BKZ75" s="72"/>
      <c r="BLA75" s="72"/>
      <c r="BLB75" s="72"/>
      <c r="BLC75" s="72"/>
      <c r="BLD75" s="72"/>
      <c r="BLE75" s="72"/>
      <c r="BLF75" s="72"/>
      <c r="BLG75" s="72"/>
      <c r="BLH75" s="72"/>
      <c r="BLI75" s="72"/>
      <c r="BLJ75" s="72"/>
      <c r="BLK75" s="72"/>
      <c r="BLL75" s="72"/>
      <c r="BLM75" s="72"/>
      <c r="BLN75" s="72"/>
      <c r="BLO75" s="72"/>
      <c r="BLP75" s="72"/>
      <c r="BLQ75" s="72"/>
      <c r="BLR75" s="72"/>
      <c r="BLS75" s="72"/>
      <c r="BLT75" s="72"/>
      <c r="BLU75" s="72"/>
      <c r="BLV75" s="72"/>
      <c r="BLW75" s="72"/>
      <c r="BLX75" s="72"/>
      <c r="BLY75" s="72"/>
      <c r="BLZ75" s="72"/>
      <c r="BMA75" s="72"/>
      <c r="BMB75" s="72"/>
      <c r="BMC75" s="72"/>
      <c r="BMD75" s="72"/>
      <c r="BME75" s="72"/>
      <c r="BMF75" s="72"/>
      <c r="BMG75" s="72"/>
      <c r="BMH75" s="72"/>
      <c r="BMI75" s="72"/>
      <c r="BMJ75" s="72"/>
      <c r="BMK75" s="72"/>
      <c r="BML75" s="72"/>
      <c r="BMM75" s="72"/>
      <c r="BMN75" s="72"/>
      <c r="BMO75" s="72"/>
      <c r="BMP75" s="72"/>
      <c r="BMQ75" s="72"/>
      <c r="BMR75" s="72"/>
      <c r="BMS75" s="72"/>
      <c r="BMT75" s="72"/>
      <c r="BMU75" s="72"/>
      <c r="BMV75" s="72"/>
      <c r="BMW75" s="72"/>
      <c r="BMX75" s="72"/>
      <c r="BMY75" s="72"/>
      <c r="BMZ75" s="72"/>
      <c r="BNA75" s="72"/>
      <c r="BNB75" s="72"/>
      <c r="BNC75" s="72"/>
      <c r="BND75" s="72"/>
      <c r="BNE75" s="72"/>
      <c r="BNF75" s="72"/>
      <c r="BNG75" s="72"/>
      <c r="BNH75" s="72"/>
      <c r="BNI75" s="72"/>
      <c r="BNJ75" s="72"/>
      <c r="BNK75" s="72"/>
      <c r="BNL75" s="72"/>
      <c r="BNM75" s="72"/>
      <c r="BNN75" s="72"/>
      <c r="BNO75" s="72"/>
      <c r="BNP75" s="72"/>
      <c r="BNQ75" s="72"/>
      <c r="BNR75" s="72"/>
      <c r="BNS75" s="72"/>
      <c r="BNT75" s="72"/>
      <c r="BNU75" s="72"/>
      <c r="BNV75" s="72"/>
      <c r="BNW75" s="72"/>
      <c r="BNX75" s="72"/>
      <c r="BNY75" s="72"/>
      <c r="BNZ75" s="72"/>
      <c r="BOA75" s="72"/>
      <c r="BOB75" s="72"/>
      <c r="BOC75" s="72"/>
      <c r="BOD75" s="72"/>
      <c r="BOE75" s="72"/>
      <c r="BOF75" s="72"/>
      <c r="BOG75" s="72"/>
      <c r="BOH75" s="72"/>
      <c r="BOI75" s="72"/>
      <c r="BOJ75" s="72"/>
      <c r="BOK75" s="72"/>
      <c r="BOL75" s="72"/>
      <c r="BOM75" s="72"/>
      <c r="BON75" s="72"/>
      <c r="BOO75" s="72"/>
      <c r="BOP75" s="72"/>
      <c r="BOQ75" s="72"/>
      <c r="BOR75" s="72"/>
      <c r="BOS75" s="72"/>
      <c r="BOT75" s="72"/>
      <c r="BOU75" s="72"/>
      <c r="BOV75" s="72"/>
      <c r="BOW75" s="72"/>
      <c r="BOX75" s="72"/>
      <c r="BOY75" s="72"/>
      <c r="BOZ75" s="72"/>
      <c r="BPA75" s="72"/>
      <c r="BPB75" s="72"/>
      <c r="BPC75" s="72"/>
      <c r="BPD75" s="72"/>
      <c r="BPE75" s="72"/>
      <c r="BPF75" s="72"/>
      <c r="BPG75" s="72"/>
      <c r="BPH75" s="72"/>
      <c r="BPI75" s="72"/>
      <c r="BPJ75" s="72"/>
      <c r="BPK75" s="72"/>
      <c r="BPL75" s="72"/>
      <c r="BPM75" s="72"/>
      <c r="BPN75" s="72"/>
      <c r="BPO75" s="72"/>
      <c r="BPP75" s="72"/>
      <c r="BPQ75" s="72"/>
      <c r="BPR75" s="72"/>
      <c r="BPS75" s="72"/>
      <c r="BPT75" s="72"/>
      <c r="BPU75" s="72"/>
      <c r="BPV75" s="72"/>
      <c r="BPW75" s="72"/>
      <c r="BPX75" s="72"/>
      <c r="BPY75" s="72"/>
      <c r="BPZ75" s="72"/>
      <c r="BQA75" s="72"/>
      <c r="BQB75" s="72"/>
      <c r="BQC75" s="72"/>
      <c r="BQD75" s="72"/>
      <c r="BQE75" s="72"/>
      <c r="BQF75" s="72"/>
      <c r="BQG75" s="72"/>
      <c r="BQH75" s="72"/>
      <c r="BQI75" s="72"/>
      <c r="BQJ75" s="72"/>
      <c r="BQK75" s="72"/>
      <c r="BQL75" s="72"/>
      <c r="BQM75" s="72"/>
      <c r="BQN75" s="72"/>
      <c r="BQO75" s="72"/>
      <c r="BQP75" s="72"/>
      <c r="BQQ75" s="72"/>
      <c r="BQR75" s="72"/>
      <c r="BQS75" s="72"/>
      <c r="BQT75" s="72"/>
      <c r="BQU75" s="72"/>
      <c r="BQV75" s="72"/>
      <c r="BQW75" s="72"/>
      <c r="BQX75" s="72"/>
      <c r="BQY75" s="72"/>
      <c r="BQZ75" s="72"/>
      <c r="BRA75" s="72"/>
      <c r="BRB75" s="72"/>
      <c r="BRC75" s="72"/>
      <c r="BRD75" s="72"/>
      <c r="BRE75" s="72"/>
      <c r="BRF75" s="72"/>
      <c r="BRG75" s="72"/>
      <c r="BRH75" s="72"/>
      <c r="BRI75" s="72"/>
      <c r="BRJ75" s="72"/>
      <c r="BRK75" s="72"/>
      <c r="BRL75" s="72"/>
      <c r="BRM75" s="72"/>
      <c r="BRN75" s="72"/>
      <c r="BRO75" s="72"/>
      <c r="BRP75" s="72"/>
      <c r="BRQ75" s="72"/>
      <c r="BRR75" s="72"/>
      <c r="BRS75" s="72"/>
      <c r="BRT75" s="72"/>
      <c r="BRU75" s="72"/>
      <c r="BRV75" s="72"/>
      <c r="BRW75" s="72"/>
      <c r="BRX75" s="72"/>
      <c r="BRY75" s="72"/>
      <c r="BRZ75" s="72"/>
      <c r="BSA75" s="72"/>
      <c r="BSB75" s="72"/>
      <c r="BSC75" s="72"/>
      <c r="BSD75" s="72"/>
      <c r="BSE75" s="72"/>
      <c r="BSF75" s="72"/>
      <c r="BSG75" s="72"/>
      <c r="BSH75" s="72"/>
      <c r="BSI75" s="72"/>
      <c r="BSJ75" s="72"/>
      <c r="BSK75" s="72"/>
      <c r="BSL75" s="72"/>
      <c r="BSM75" s="72"/>
      <c r="BSN75" s="72"/>
      <c r="BSO75" s="72"/>
      <c r="BSP75" s="72"/>
      <c r="BSQ75" s="72"/>
      <c r="BSR75" s="72"/>
      <c r="BSS75" s="72"/>
      <c r="BST75" s="72"/>
      <c r="BSU75" s="72"/>
      <c r="BSV75" s="72"/>
      <c r="BSW75" s="72"/>
      <c r="BSX75" s="72"/>
      <c r="BSY75" s="72"/>
      <c r="BSZ75" s="72"/>
      <c r="BTA75" s="72"/>
      <c r="BTB75" s="72"/>
      <c r="BTC75" s="72"/>
      <c r="BTD75" s="72"/>
      <c r="BTE75" s="72"/>
      <c r="BTF75" s="72"/>
      <c r="BTG75" s="72"/>
      <c r="BTH75" s="72"/>
      <c r="BTI75" s="72"/>
      <c r="BTJ75" s="72"/>
      <c r="BTK75" s="72"/>
      <c r="BTL75" s="72"/>
      <c r="BTM75" s="72"/>
      <c r="BTN75" s="72"/>
      <c r="BTO75" s="72"/>
      <c r="BTP75" s="72"/>
      <c r="BTQ75" s="72"/>
      <c r="BTR75" s="72"/>
      <c r="BTS75" s="72"/>
      <c r="BTT75" s="72"/>
      <c r="BTU75" s="72"/>
      <c r="BTV75" s="72"/>
      <c r="BTW75" s="72"/>
      <c r="BTX75" s="72"/>
      <c r="BTY75" s="72"/>
      <c r="BTZ75" s="72"/>
      <c r="BUA75" s="72"/>
      <c r="BUB75" s="72"/>
      <c r="BUC75" s="72"/>
      <c r="BUD75" s="72"/>
      <c r="BUE75" s="72"/>
      <c r="BUF75" s="72"/>
      <c r="BUG75" s="72"/>
      <c r="BUH75" s="72"/>
      <c r="BUI75" s="72"/>
      <c r="BUJ75" s="72"/>
      <c r="BUK75" s="72"/>
      <c r="BUL75" s="72"/>
      <c r="BUM75" s="72"/>
      <c r="BUN75" s="72"/>
      <c r="BUO75" s="72"/>
      <c r="BUP75" s="72"/>
      <c r="BUQ75" s="72"/>
      <c r="BUR75" s="72"/>
      <c r="BUS75" s="72"/>
      <c r="BUT75" s="72"/>
      <c r="BUU75" s="72"/>
      <c r="BUV75" s="72"/>
      <c r="BUW75" s="72"/>
      <c r="BUX75" s="72"/>
      <c r="BUY75" s="72"/>
      <c r="BUZ75" s="72"/>
      <c r="BVA75" s="72"/>
      <c r="BVB75" s="72"/>
      <c r="BVC75" s="72"/>
      <c r="BVD75" s="72"/>
      <c r="BVE75" s="72"/>
      <c r="BVF75" s="72"/>
      <c r="BVG75" s="72"/>
      <c r="BVH75" s="72"/>
      <c r="BVI75" s="72"/>
      <c r="BVJ75" s="72"/>
      <c r="BVK75" s="72"/>
      <c r="BVL75" s="72"/>
      <c r="BVM75" s="72"/>
      <c r="BVN75" s="72"/>
      <c r="BVO75" s="72"/>
      <c r="BVP75" s="72"/>
      <c r="BVQ75" s="72"/>
      <c r="BVR75" s="72"/>
      <c r="BVS75" s="72"/>
      <c r="BVT75" s="72"/>
      <c r="BVU75" s="72"/>
      <c r="BVV75" s="72"/>
      <c r="BVW75" s="72"/>
      <c r="BVX75" s="72"/>
      <c r="BVY75" s="72"/>
      <c r="BVZ75" s="72"/>
      <c r="BWA75" s="72"/>
      <c r="BWB75" s="72"/>
      <c r="BWC75" s="72"/>
      <c r="BWD75" s="72"/>
      <c r="BWE75" s="72"/>
      <c r="BWF75" s="72"/>
      <c r="BWG75" s="72"/>
      <c r="BWH75" s="72"/>
      <c r="BWI75" s="72"/>
      <c r="BWJ75" s="72"/>
      <c r="BWK75" s="72"/>
      <c r="BWL75" s="72"/>
      <c r="BWM75" s="72"/>
      <c r="BWN75" s="72"/>
      <c r="BWO75" s="72"/>
      <c r="BWP75" s="72"/>
      <c r="BWQ75" s="72"/>
      <c r="BWR75" s="72"/>
      <c r="BWS75" s="72"/>
      <c r="BWT75" s="72"/>
      <c r="BWU75" s="72"/>
      <c r="BWV75" s="72"/>
      <c r="BWW75" s="72"/>
      <c r="BWX75" s="72"/>
      <c r="BWY75" s="72"/>
      <c r="BWZ75" s="72"/>
      <c r="BXA75" s="72"/>
      <c r="BXB75" s="72"/>
      <c r="BXC75" s="72"/>
      <c r="BXD75" s="72"/>
      <c r="BXE75" s="72"/>
      <c r="BXF75" s="72"/>
      <c r="BXG75" s="72"/>
      <c r="BXH75" s="72"/>
      <c r="BXI75" s="72"/>
      <c r="BXJ75" s="72"/>
      <c r="BXK75" s="72"/>
      <c r="BXL75" s="72"/>
      <c r="BXM75" s="72"/>
      <c r="BXN75" s="72"/>
      <c r="BXO75" s="72"/>
      <c r="BXP75" s="72"/>
      <c r="BXQ75" s="72"/>
      <c r="BXR75" s="72"/>
      <c r="BXS75" s="72"/>
      <c r="BXT75" s="72"/>
      <c r="BXU75" s="72"/>
      <c r="BXV75" s="72"/>
      <c r="BXW75" s="72"/>
      <c r="BXX75" s="72"/>
      <c r="BXY75" s="72"/>
      <c r="BXZ75" s="72"/>
      <c r="BYA75" s="72"/>
      <c r="BYB75" s="72"/>
      <c r="BYC75" s="72"/>
      <c r="BYD75" s="72"/>
      <c r="BYE75" s="72"/>
      <c r="BYF75" s="72"/>
      <c r="BYG75" s="72"/>
      <c r="BYH75" s="72"/>
      <c r="BYI75" s="72"/>
      <c r="BYJ75" s="72"/>
      <c r="BYK75" s="72"/>
      <c r="BYL75" s="72"/>
      <c r="BYM75" s="72"/>
      <c r="BYN75" s="72"/>
      <c r="BYO75" s="72"/>
      <c r="BYP75" s="72"/>
      <c r="BYQ75" s="72"/>
      <c r="BYR75" s="72"/>
      <c r="BYS75" s="72"/>
      <c r="BYT75" s="72"/>
      <c r="BYU75" s="72"/>
      <c r="BYV75" s="72"/>
      <c r="BYW75" s="72"/>
      <c r="BYX75" s="72"/>
      <c r="BYY75" s="72"/>
      <c r="BYZ75" s="72"/>
      <c r="BZA75" s="72"/>
      <c r="BZB75" s="72"/>
      <c r="BZC75" s="72"/>
      <c r="BZD75" s="72"/>
      <c r="BZE75" s="72"/>
      <c r="BZF75" s="72"/>
      <c r="BZG75" s="72"/>
      <c r="BZH75" s="72"/>
      <c r="BZI75" s="72"/>
      <c r="BZJ75" s="72"/>
      <c r="BZK75" s="72"/>
      <c r="BZL75" s="72"/>
      <c r="BZM75" s="72"/>
      <c r="BZN75" s="72"/>
      <c r="BZO75" s="72"/>
      <c r="BZP75" s="72"/>
      <c r="BZQ75" s="72"/>
      <c r="BZR75" s="72"/>
      <c r="BZS75" s="72"/>
      <c r="BZT75" s="72"/>
      <c r="BZU75" s="72"/>
      <c r="BZV75" s="72"/>
      <c r="BZW75" s="72"/>
      <c r="BZX75" s="72"/>
      <c r="BZY75" s="72"/>
      <c r="BZZ75" s="72"/>
      <c r="CAA75" s="72"/>
      <c r="CAB75" s="72"/>
      <c r="CAC75" s="72"/>
      <c r="CAD75" s="72"/>
      <c r="CAE75" s="72"/>
      <c r="CAF75" s="72"/>
      <c r="CAG75" s="72"/>
      <c r="CAH75" s="72"/>
      <c r="CAI75" s="72"/>
      <c r="CAJ75" s="72"/>
      <c r="CAK75" s="72"/>
      <c r="CAL75" s="72"/>
      <c r="CAM75" s="72"/>
      <c r="CAN75" s="72"/>
      <c r="CAO75" s="72"/>
      <c r="CAP75" s="72"/>
      <c r="CAQ75" s="72"/>
      <c r="CAR75" s="72"/>
      <c r="CAS75" s="72"/>
      <c r="CAT75" s="72"/>
      <c r="CAU75" s="72"/>
      <c r="CAV75" s="72"/>
      <c r="CAW75" s="72"/>
      <c r="CAX75" s="72"/>
      <c r="CAY75" s="72"/>
      <c r="CAZ75" s="72"/>
      <c r="CBA75" s="72"/>
      <c r="CBB75" s="72"/>
      <c r="CBC75" s="72"/>
      <c r="CBD75" s="72"/>
      <c r="CBE75" s="72"/>
      <c r="CBF75" s="72"/>
      <c r="CBG75" s="72"/>
      <c r="CBH75" s="72"/>
      <c r="CBI75" s="72"/>
      <c r="CBJ75" s="72"/>
      <c r="CBK75" s="72"/>
      <c r="CBL75" s="72"/>
      <c r="CBM75" s="72"/>
      <c r="CBN75" s="72"/>
      <c r="CBO75" s="72"/>
      <c r="CBP75" s="72"/>
      <c r="CBQ75" s="72"/>
      <c r="CBR75" s="72"/>
      <c r="CBS75" s="72"/>
      <c r="CBT75" s="72"/>
      <c r="CBU75" s="72"/>
      <c r="CBV75" s="72"/>
      <c r="CBW75" s="72"/>
      <c r="CBX75" s="72"/>
      <c r="CBY75" s="72"/>
      <c r="CBZ75" s="72"/>
      <c r="CCA75" s="72"/>
      <c r="CCB75" s="72"/>
      <c r="CCC75" s="72"/>
      <c r="CCD75" s="72"/>
      <c r="CCE75" s="72"/>
      <c r="CCF75" s="72"/>
      <c r="CCG75" s="72"/>
      <c r="CCH75" s="72"/>
      <c r="CCI75" s="72"/>
      <c r="CCJ75" s="72"/>
      <c r="CCK75" s="72"/>
      <c r="CCL75" s="72"/>
      <c r="CCM75" s="72"/>
      <c r="CCN75" s="72"/>
      <c r="CCO75" s="72"/>
      <c r="CCP75" s="72"/>
      <c r="CCQ75" s="72"/>
      <c r="CCR75" s="72"/>
      <c r="CCS75" s="72"/>
      <c r="CCT75" s="72"/>
      <c r="CCU75" s="72"/>
      <c r="CCV75" s="72"/>
      <c r="CCW75" s="72"/>
      <c r="CCX75" s="72"/>
      <c r="CCY75" s="72"/>
      <c r="CCZ75" s="72"/>
      <c r="CDA75" s="72"/>
      <c r="CDB75" s="72"/>
      <c r="CDC75" s="72"/>
      <c r="CDD75" s="72"/>
      <c r="CDE75" s="72"/>
      <c r="CDF75" s="72"/>
      <c r="CDG75" s="72"/>
      <c r="CDH75" s="72"/>
      <c r="CDI75" s="72"/>
      <c r="CDJ75" s="72"/>
      <c r="CDK75" s="72"/>
      <c r="CDL75" s="72"/>
      <c r="CDM75" s="72"/>
      <c r="CDN75" s="72"/>
      <c r="CDO75" s="72"/>
      <c r="CDP75" s="72"/>
      <c r="CDQ75" s="72"/>
      <c r="CDR75" s="72"/>
      <c r="CDS75" s="72"/>
      <c r="CDT75" s="72"/>
      <c r="CDU75" s="72"/>
      <c r="CDV75" s="72"/>
      <c r="CDW75" s="72"/>
      <c r="CDX75" s="72"/>
      <c r="CDY75" s="72"/>
      <c r="CDZ75" s="72"/>
      <c r="CEA75" s="72"/>
      <c r="CEB75" s="72"/>
      <c r="CEC75" s="72"/>
      <c r="CED75" s="72"/>
      <c r="CEE75" s="72"/>
      <c r="CEF75" s="72"/>
      <c r="CEG75" s="72"/>
      <c r="CEH75" s="72"/>
      <c r="CEI75" s="72"/>
      <c r="CEJ75" s="72"/>
      <c r="CEK75" s="72"/>
      <c r="CEL75" s="72"/>
      <c r="CEM75" s="72"/>
      <c r="CEN75" s="72"/>
      <c r="CEO75" s="72"/>
      <c r="CEP75" s="72"/>
      <c r="CEQ75" s="72"/>
      <c r="CER75" s="72"/>
      <c r="CES75" s="72"/>
      <c r="CET75" s="72"/>
      <c r="CEU75" s="72"/>
      <c r="CEV75" s="72"/>
      <c r="CEW75" s="72"/>
      <c r="CEX75" s="72"/>
      <c r="CEY75" s="72"/>
      <c r="CEZ75" s="72"/>
      <c r="CFA75" s="72"/>
      <c r="CFB75" s="72"/>
      <c r="CFC75" s="72"/>
      <c r="CFD75" s="72"/>
      <c r="CFE75" s="72"/>
      <c r="CFF75" s="72"/>
      <c r="CFG75" s="72"/>
      <c r="CFH75" s="72"/>
      <c r="CFI75" s="72"/>
      <c r="CFJ75" s="72"/>
      <c r="CFK75" s="72"/>
      <c r="CFL75" s="72"/>
      <c r="CFM75" s="72"/>
      <c r="CFN75" s="72"/>
      <c r="CFO75" s="72"/>
      <c r="CFP75" s="72"/>
      <c r="CFQ75" s="72"/>
      <c r="CFR75" s="72"/>
      <c r="CFS75" s="72"/>
      <c r="CFT75" s="72"/>
      <c r="CFU75" s="72"/>
      <c r="CFV75" s="72"/>
      <c r="CFW75" s="72"/>
      <c r="CFX75" s="72"/>
      <c r="CFY75" s="72"/>
      <c r="CFZ75" s="72"/>
      <c r="CGA75" s="72"/>
      <c r="CGB75" s="72"/>
      <c r="CGC75" s="72"/>
      <c r="CGD75" s="72"/>
      <c r="CGE75" s="72"/>
      <c r="CGF75" s="72"/>
      <c r="CGG75" s="72"/>
      <c r="CGH75" s="72"/>
      <c r="CGI75" s="72"/>
      <c r="CGJ75" s="72"/>
      <c r="CGK75" s="72"/>
      <c r="CGL75" s="72"/>
      <c r="CGM75" s="72"/>
      <c r="CGN75" s="72"/>
      <c r="CGO75" s="72"/>
      <c r="CGP75" s="72"/>
      <c r="CGQ75" s="72"/>
      <c r="CGR75" s="72"/>
      <c r="CGS75" s="72"/>
      <c r="CGT75" s="72"/>
      <c r="CGU75" s="72"/>
      <c r="CGV75" s="72"/>
      <c r="CGW75" s="72"/>
      <c r="CGX75" s="72"/>
      <c r="CGY75" s="72"/>
      <c r="CGZ75" s="72"/>
      <c r="CHA75" s="72"/>
      <c r="CHB75" s="72"/>
      <c r="CHC75" s="72"/>
      <c r="CHD75" s="72"/>
      <c r="CHE75" s="72"/>
      <c r="CHF75" s="72"/>
      <c r="CHG75" s="72"/>
      <c r="CHH75" s="72"/>
      <c r="CHI75" s="72"/>
      <c r="CHJ75" s="72"/>
      <c r="CHK75" s="72"/>
      <c r="CHL75" s="72"/>
      <c r="CHM75" s="72"/>
      <c r="CHN75" s="72"/>
      <c r="CHO75" s="72"/>
      <c r="CHP75" s="72"/>
      <c r="CHQ75" s="72"/>
      <c r="CHR75" s="72"/>
      <c r="CHS75" s="72"/>
      <c r="CHT75" s="72"/>
      <c r="CHU75" s="72"/>
      <c r="CHV75" s="72"/>
      <c r="CHW75" s="72"/>
      <c r="CHX75" s="72"/>
      <c r="CHY75" s="72"/>
      <c r="CHZ75" s="72"/>
      <c r="CIA75" s="72"/>
      <c r="CIB75" s="72"/>
      <c r="CIC75" s="72"/>
      <c r="CID75" s="72"/>
      <c r="CIE75" s="72"/>
      <c r="CIF75" s="72"/>
      <c r="CIG75" s="72"/>
      <c r="CIH75" s="72"/>
      <c r="CII75" s="72"/>
      <c r="CIJ75" s="72"/>
      <c r="CIK75" s="72"/>
      <c r="CIL75" s="72"/>
      <c r="CIM75" s="72"/>
      <c r="CIN75" s="72"/>
      <c r="CIO75" s="72"/>
      <c r="CIP75" s="72"/>
      <c r="CIQ75" s="72"/>
      <c r="CIR75" s="72"/>
      <c r="CIS75" s="72"/>
      <c r="CIT75" s="72"/>
      <c r="CIU75" s="72"/>
      <c r="CIV75" s="72"/>
      <c r="CIW75" s="72"/>
      <c r="CIX75" s="72"/>
      <c r="CIY75" s="72"/>
      <c r="CIZ75" s="72"/>
      <c r="CJA75" s="72"/>
      <c r="CJB75" s="72"/>
      <c r="CJC75" s="72"/>
      <c r="CJD75" s="72"/>
      <c r="CJE75" s="72"/>
      <c r="CJF75" s="72"/>
      <c r="CJG75" s="72"/>
      <c r="CJH75" s="72"/>
      <c r="CJI75" s="72"/>
      <c r="CJJ75" s="72"/>
      <c r="CJK75" s="72"/>
      <c r="CJL75" s="72"/>
      <c r="CJM75" s="72"/>
      <c r="CJN75" s="72"/>
      <c r="CJO75" s="72"/>
      <c r="CJP75" s="72"/>
      <c r="CJQ75" s="72"/>
      <c r="CJR75" s="72"/>
      <c r="CJS75" s="72"/>
      <c r="CJT75" s="72"/>
      <c r="CJU75" s="72"/>
      <c r="CJV75" s="72"/>
      <c r="CJW75" s="72"/>
      <c r="CJX75" s="72"/>
      <c r="CJY75" s="72"/>
      <c r="CJZ75" s="72"/>
      <c r="CKA75" s="72"/>
      <c r="CKB75" s="72"/>
      <c r="CKC75" s="72"/>
      <c r="CKD75" s="72"/>
      <c r="CKE75" s="72"/>
      <c r="CKF75" s="72"/>
      <c r="CKG75" s="72"/>
      <c r="CKH75" s="72"/>
      <c r="CKI75" s="72"/>
      <c r="CKJ75" s="72"/>
      <c r="CKK75" s="72"/>
      <c r="CKL75" s="72"/>
      <c r="CKM75" s="72"/>
      <c r="CKN75" s="72"/>
      <c r="CKO75" s="72"/>
      <c r="CKP75" s="72"/>
      <c r="CKQ75" s="72"/>
      <c r="CKR75" s="72"/>
      <c r="CKS75" s="72"/>
      <c r="CKT75" s="72"/>
      <c r="CKU75" s="72"/>
      <c r="CKV75" s="72"/>
      <c r="CKW75" s="72"/>
      <c r="CKX75" s="72"/>
      <c r="CKY75" s="72"/>
      <c r="CKZ75" s="72"/>
      <c r="CLA75" s="72"/>
      <c r="CLB75" s="72"/>
      <c r="CLC75" s="72"/>
      <c r="CLD75" s="72"/>
      <c r="CLE75" s="72"/>
      <c r="CLF75" s="72"/>
      <c r="CLG75" s="72"/>
      <c r="CLH75" s="72"/>
      <c r="CLI75" s="72"/>
      <c r="CLJ75" s="72"/>
      <c r="CLK75" s="72"/>
      <c r="CLL75" s="72"/>
      <c r="CLM75" s="72"/>
      <c r="CLN75" s="72"/>
      <c r="CLO75" s="72"/>
      <c r="CLP75" s="72"/>
      <c r="CLQ75" s="72"/>
      <c r="CLR75" s="72"/>
      <c r="CLS75" s="72"/>
      <c r="CLT75" s="72"/>
      <c r="CLU75" s="72"/>
      <c r="CLV75" s="72"/>
      <c r="CLW75" s="72"/>
      <c r="CLX75" s="72"/>
      <c r="CLY75" s="72"/>
      <c r="CLZ75" s="72"/>
      <c r="CMA75" s="72"/>
      <c r="CMB75" s="72"/>
      <c r="CMC75" s="72"/>
      <c r="CMD75" s="72"/>
      <c r="CME75" s="72"/>
      <c r="CMF75" s="72"/>
      <c r="CMG75" s="72"/>
      <c r="CMH75" s="72"/>
      <c r="CMI75" s="72"/>
      <c r="CMJ75" s="72"/>
      <c r="CMK75" s="72"/>
      <c r="CML75" s="72"/>
      <c r="CMM75" s="72"/>
      <c r="CMN75" s="72"/>
      <c r="CMO75" s="72"/>
      <c r="CMP75" s="72"/>
      <c r="CMQ75" s="72"/>
      <c r="CMR75" s="72"/>
      <c r="CMS75" s="72"/>
      <c r="CMT75" s="72"/>
      <c r="CMU75" s="72"/>
      <c r="CMV75" s="72"/>
      <c r="CMW75" s="72"/>
      <c r="CMX75" s="72"/>
      <c r="CMY75" s="72"/>
      <c r="CMZ75" s="72"/>
      <c r="CNA75" s="72"/>
      <c r="CNB75" s="72"/>
      <c r="CNC75" s="72"/>
      <c r="CND75" s="72"/>
      <c r="CNE75" s="72"/>
      <c r="CNF75" s="72"/>
      <c r="CNG75" s="72"/>
      <c r="CNH75" s="72"/>
      <c r="CNI75" s="72"/>
      <c r="CNJ75" s="72"/>
      <c r="CNK75" s="72"/>
      <c r="CNL75" s="72"/>
      <c r="CNM75" s="72"/>
      <c r="CNN75" s="72"/>
      <c r="CNO75" s="72"/>
      <c r="CNP75" s="72"/>
      <c r="CNQ75" s="72"/>
      <c r="CNR75" s="72"/>
      <c r="CNS75" s="72"/>
      <c r="CNT75" s="72"/>
      <c r="CNU75" s="72"/>
      <c r="CNV75" s="72"/>
      <c r="CNW75" s="72"/>
      <c r="CNX75" s="72"/>
      <c r="CNY75" s="72"/>
      <c r="CNZ75" s="72"/>
      <c r="COA75" s="72"/>
      <c r="COB75" s="72"/>
      <c r="COC75" s="72"/>
      <c r="COD75" s="72"/>
      <c r="COE75" s="72"/>
      <c r="COF75" s="72"/>
      <c r="COG75" s="72"/>
      <c r="COH75" s="72"/>
      <c r="COI75" s="72"/>
      <c r="COJ75" s="72"/>
      <c r="COK75" s="72"/>
      <c r="COL75" s="72"/>
      <c r="COM75" s="72"/>
      <c r="CON75" s="72"/>
      <c r="COO75" s="72"/>
      <c r="COP75" s="72"/>
      <c r="COQ75" s="72"/>
      <c r="COR75" s="72"/>
      <c r="COS75" s="72"/>
      <c r="COT75" s="72"/>
      <c r="COU75" s="72"/>
      <c r="COV75" s="72"/>
      <c r="COW75" s="72"/>
      <c r="COX75" s="72"/>
      <c r="COY75" s="72"/>
      <c r="COZ75" s="72"/>
      <c r="CPA75" s="72"/>
      <c r="CPB75" s="72"/>
      <c r="CPC75" s="72"/>
      <c r="CPD75" s="72"/>
      <c r="CPE75" s="72"/>
      <c r="CPF75" s="72"/>
      <c r="CPG75" s="72"/>
      <c r="CPH75" s="72"/>
      <c r="CPI75" s="72"/>
      <c r="CPJ75" s="72"/>
      <c r="CPK75" s="72"/>
      <c r="CPL75" s="72"/>
      <c r="CPM75" s="72"/>
      <c r="CPN75" s="72"/>
      <c r="CPO75" s="72"/>
      <c r="CPP75" s="72"/>
      <c r="CPQ75" s="72"/>
      <c r="CPR75" s="72"/>
      <c r="CPS75" s="72"/>
      <c r="CPT75" s="72"/>
      <c r="CPU75" s="72"/>
      <c r="CPV75" s="72"/>
      <c r="CPW75" s="72"/>
      <c r="CPX75" s="72"/>
      <c r="CPY75" s="72"/>
      <c r="CPZ75" s="72"/>
      <c r="CQA75" s="72"/>
      <c r="CQB75" s="72"/>
      <c r="CQC75" s="72"/>
      <c r="CQD75" s="72"/>
      <c r="CQE75" s="72"/>
      <c r="CQF75" s="72"/>
      <c r="CQG75" s="72"/>
      <c r="CQH75" s="72"/>
      <c r="CQI75" s="72"/>
      <c r="CQJ75" s="72"/>
      <c r="CQK75" s="72"/>
      <c r="CQL75" s="72"/>
      <c r="CQM75" s="72"/>
      <c r="CQN75" s="72"/>
      <c r="CQO75" s="72"/>
      <c r="CQP75" s="72"/>
      <c r="CQQ75" s="72"/>
      <c r="CQR75" s="72"/>
      <c r="CQS75" s="72"/>
      <c r="CQT75" s="72"/>
      <c r="CQU75" s="72"/>
      <c r="CQV75" s="72"/>
      <c r="CQW75" s="72"/>
      <c r="CQX75" s="72"/>
      <c r="CQY75" s="72"/>
      <c r="CQZ75" s="72"/>
      <c r="CRA75" s="72"/>
      <c r="CRB75" s="72"/>
      <c r="CRC75" s="72"/>
      <c r="CRD75" s="72"/>
      <c r="CRE75" s="72"/>
      <c r="CRF75" s="72"/>
      <c r="CRG75" s="72"/>
      <c r="CRH75" s="72"/>
      <c r="CRI75" s="72"/>
      <c r="CRJ75" s="72"/>
      <c r="CRK75" s="72"/>
      <c r="CRL75" s="72"/>
      <c r="CRM75" s="72"/>
      <c r="CRN75" s="72"/>
      <c r="CRO75" s="72"/>
      <c r="CRP75" s="72"/>
      <c r="CRQ75" s="72"/>
      <c r="CRR75" s="72"/>
      <c r="CRS75" s="72"/>
      <c r="CRT75" s="72"/>
      <c r="CRU75" s="72"/>
      <c r="CRV75" s="72"/>
      <c r="CRW75" s="72"/>
      <c r="CRX75" s="72"/>
      <c r="CRY75" s="72"/>
      <c r="CRZ75" s="72"/>
      <c r="CSA75" s="72"/>
      <c r="CSB75" s="72"/>
      <c r="CSC75" s="72"/>
      <c r="CSD75" s="72"/>
      <c r="CSE75" s="72"/>
      <c r="CSF75" s="72"/>
      <c r="CSG75" s="72"/>
      <c r="CSH75" s="72"/>
      <c r="CSI75" s="72"/>
      <c r="CSJ75" s="72"/>
      <c r="CSK75" s="72"/>
      <c r="CSL75" s="72"/>
      <c r="CSM75" s="72"/>
      <c r="CSN75" s="72"/>
      <c r="CSO75" s="72"/>
      <c r="CSP75" s="72"/>
      <c r="CSQ75" s="72"/>
      <c r="CSR75" s="72"/>
      <c r="CSS75" s="72"/>
      <c r="CST75" s="72"/>
      <c r="CSU75" s="72"/>
      <c r="CSV75" s="72"/>
      <c r="CSW75" s="72"/>
      <c r="CSX75" s="72"/>
      <c r="CSY75" s="72"/>
      <c r="CSZ75" s="72"/>
      <c r="CTA75" s="72"/>
      <c r="CTB75" s="72"/>
      <c r="CTC75" s="72"/>
      <c r="CTD75" s="72"/>
      <c r="CTE75" s="72"/>
      <c r="CTF75" s="72"/>
      <c r="CTG75" s="72"/>
      <c r="CTH75" s="72"/>
      <c r="CTI75" s="72"/>
      <c r="CTJ75" s="72"/>
      <c r="CTK75" s="72"/>
      <c r="CTL75" s="72"/>
      <c r="CTM75" s="72"/>
      <c r="CTN75" s="72"/>
      <c r="CTO75" s="72"/>
      <c r="CTP75" s="72"/>
      <c r="CTQ75" s="72"/>
      <c r="CTR75" s="72"/>
      <c r="CTS75" s="72"/>
      <c r="CTT75" s="72"/>
      <c r="CTU75" s="72"/>
      <c r="CTV75" s="72"/>
      <c r="CTW75" s="72"/>
      <c r="CTX75" s="72"/>
      <c r="CTY75" s="72"/>
      <c r="CTZ75" s="72"/>
      <c r="CUA75" s="72"/>
      <c r="CUB75" s="72"/>
      <c r="CUC75" s="72"/>
      <c r="CUD75" s="72"/>
      <c r="CUE75" s="72"/>
      <c r="CUF75" s="72"/>
      <c r="CUG75" s="72"/>
      <c r="CUH75" s="72"/>
      <c r="CUI75" s="72"/>
      <c r="CUJ75" s="72"/>
      <c r="CUK75" s="72"/>
      <c r="CUL75" s="72"/>
      <c r="CUM75" s="72"/>
      <c r="CUN75" s="72"/>
      <c r="CUO75" s="72"/>
      <c r="CUP75" s="72"/>
      <c r="CUQ75" s="72"/>
      <c r="CUR75" s="72"/>
      <c r="CUS75" s="72"/>
      <c r="CUT75" s="72"/>
      <c r="CUU75" s="72"/>
      <c r="CUV75" s="72"/>
      <c r="CUW75" s="72"/>
      <c r="CUX75" s="72"/>
      <c r="CUY75" s="72"/>
      <c r="CUZ75" s="72"/>
      <c r="CVA75" s="72"/>
      <c r="CVB75" s="72"/>
      <c r="CVC75" s="72"/>
      <c r="CVD75" s="72"/>
      <c r="CVE75" s="72"/>
      <c r="CVF75" s="72"/>
      <c r="CVG75" s="72"/>
      <c r="CVH75" s="72"/>
      <c r="CVI75" s="72"/>
      <c r="CVJ75" s="72"/>
      <c r="CVK75" s="72"/>
      <c r="CVL75" s="72"/>
      <c r="CVM75" s="72"/>
      <c r="CVN75" s="72"/>
      <c r="CVO75" s="72"/>
      <c r="CVP75" s="72"/>
      <c r="CVQ75" s="72"/>
      <c r="CVR75" s="72"/>
      <c r="CVS75" s="72"/>
      <c r="CVT75" s="72"/>
      <c r="CVU75" s="72"/>
      <c r="CVV75" s="72"/>
      <c r="CVW75" s="72"/>
      <c r="CVX75" s="72"/>
      <c r="CVY75" s="72"/>
      <c r="CVZ75" s="72"/>
      <c r="CWA75" s="72"/>
      <c r="CWB75" s="72"/>
      <c r="CWC75" s="72"/>
      <c r="CWD75" s="72"/>
      <c r="CWE75" s="72"/>
      <c r="CWF75" s="72"/>
      <c r="CWG75" s="72"/>
      <c r="CWH75" s="72"/>
      <c r="CWI75" s="72"/>
      <c r="CWJ75" s="72"/>
      <c r="CWK75" s="72"/>
      <c r="CWL75" s="72"/>
      <c r="CWM75" s="72"/>
      <c r="CWN75" s="72"/>
      <c r="CWO75" s="72"/>
      <c r="CWP75" s="72"/>
      <c r="CWQ75" s="72"/>
      <c r="CWR75" s="72"/>
      <c r="CWS75" s="72"/>
      <c r="CWT75" s="72"/>
      <c r="CWU75" s="72"/>
      <c r="CWV75" s="72"/>
      <c r="CWW75" s="72"/>
      <c r="CWX75" s="72"/>
      <c r="CWY75" s="72"/>
      <c r="CWZ75" s="72"/>
      <c r="CXA75" s="72"/>
      <c r="CXB75" s="72"/>
      <c r="CXC75" s="72"/>
      <c r="CXD75" s="72"/>
      <c r="CXE75" s="72"/>
      <c r="CXF75" s="72"/>
      <c r="CXG75" s="72"/>
      <c r="CXH75" s="72"/>
      <c r="CXI75" s="72"/>
      <c r="CXJ75" s="72"/>
      <c r="CXK75" s="72"/>
      <c r="CXL75" s="72"/>
      <c r="CXM75" s="72"/>
      <c r="CXN75" s="72"/>
      <c r="CXO75" s="72"/>
      <c r="CXP75" s="72"/>
      <c r="CXQ75" s="72"/>
      <c r="CXR75" s="72"/>
      <c r="CXS75" s="72"/>
      <c r="CXT75" s="72"/>
      <c r="CXU75" s="72"/>
      <c r="CXV75" s="72"/>
      <c r="CXW75" s="72"/>
      <c r="CXX75" s="72"/>
      <c r="CXY75" s="72"/>
      <c r="CXZ75" s="72"/>
      <c r="CYA75" s="72"/>
      <c r="CYB75" s="72"/>
      <c r="CYC75" s="72"/>
      <c r="CYD75" s="72"/>
      <c r="CYE75" s="72"/>
      <c r="CYF75" s="72"/>
      <c r="CYG75" s="72"/>
      <c r="CYH75" s="72"/>
      <c r="CYI75" s="72"/>
      <c r="CYJ75" s="72"/>
      <c r="CYK75" s="72"/>
      <c r="CYL75" s="72"/>
      <c r="CYM75" s="72"/>
      <c r="CYN75" s="72"/>
      <c r="CYO75" s="72"/>
      <c r="CYP75" s="72"/>
      <c r="CYQ75" s="72"/>
      <c r="CYR75" s="72"/>
      <c r="CYS75" s="72"/>
      <c r="CYT75" s="72"/>
      <c r="CYU75" s="72"/>
      <c r="CYV75" s="72"/>
      <c r="CYW75" s="72"/>
      <c r="CYX75" s="72"/>
      <c r="CYY75" s="72"/>
      <c r="CYZ75" s="72"/>
      <c r="CZA75" s="72"/>
      <c r="CZB75" s="72"/>
      <c r="CZC75" s="72"/>
      <c r="CZD75" s="72"/>
      <c r="CZE75" s="72"/>
      <c r="CZF75" s="72"/>
      <c r="CZG75" s="72"/>
      <c r="CZH75" s="72"/>
      <c r="CZI75" s="72"/>
      <c r="CZJ75" s="72"/>
      <c r="CZK75" s="72"/>
      <c r="CZL75" s="72"/>
      <c r="CZM75" s="72"/>
      <c r="CZN75" s="72"/>
      <c r="CZO75" s="72"/>
      <c r="CZP75" s="72"/>
      <c r="CZQ75" s="72"/>
      <c r="CZR75" s="72"/>
      <c r="CZS75" s="72"/>
      <c r="CZT75" s="72"/>
      <c r="CZU75" s="72"/>
      <c r="CZV75" s="72"/>
      <c r="CZW75" s="72"/>
      <c r="CZX75" s="72"/>
      <c r="CZY75" s="72"/>
      <c r="CZZ75" s="72"/>
      <c r="DAA75" s="72"/>
      <c r="DAB75" s="72"/>
      <c r="DAC75" s="72"/>
      <c r="DAD75" s="72"/>
      <c r="DAE75" s="72"/>
      <c r="DAF75" s="72"/>
      <c r="DAG75" s="72"/>
      <c r="DAH75" s="72"/>
      <c r="DAI75" s="72"/>
      <c r="DAJ75" s="72"/>
      <c r="DAK75" s="72"/>
      <c r="DAL75" s="72"/>
      <c r="DAM75" s="72"/>
      <c r="DAN75" s="72"/>
      <c r="DAO75" s="72"/>
      <c r="DAP75" s="72"/>
      <c r="DAQ75" s="72"/>
      <c r="DAR75" s="72"/>
      <c r="DAS75" s="72"/>
      <c r="DAT75" s="72"/>
      <c r="DAU75" s="72"/>
      <c r="DAV75" s="72"/>
      <c r="DAW75" s="72"/>
      <c r="DAX75" s="72"/>
      <c r="DAY75" s="72"/>
      <c r="DAZ75" s="72"/>
      <c r="DBA75" s="72"/>
      <c r="DBB75" s="72"/>
      <c r="DBC75" s="72"/>
      <c r="DBD75" s="72"/>
      <c r="DBE75" s="72"/>
      <c r="DBF75" s="72"/>
      <c r="DBG75" s="72"/>
      <c r="DBH75" s="72"/>
      <c r="DBI75" s="72"/>
      <c r="DBJ75" s="72"/>
      <c r="DBK75" s="72"/>
      <c r="DBL75" s="72"/>
      <c r="DBM75" s="72"/>
      <c r="DBN75" s="72"/>
      <c r="DBO75" s="72"/>
      <c r="DBP75" s="72"/>
      <c r="DBQ75" s="72"/>
      <c r="DBR75" s="72"/>
      <c r="DBS75" s="72"/>
      <c r="DBT75" s="72"/>
      <c r="DBU75" s="72"/>
      <c r="DBV75" s="72"/>
      <c r="DBW75" s="72"/>
      <c r="DBX75" s="72"/>
      <c r="DBY75" s="72"/>
      <c r="DBZ75" s="72"/>
      <c r="DCA75" s="72"/>
      <c r="DCB75" s="72"/>
      <c r="DCC75" s="72"/>
      <c r="DCD75" s="72"/>
      <c r="DCE75" s="72"/>
      <c r="DCF75" s="72"/>
      <c r="DCG75" s="72"/>
      <c r="DCH75" s="72"/>
      <c r="DCI75" s="72"/>
      <c r="DCJ75" s="72"/>
      <c r="DCK75" s="72"/>
      <c r="DCL75" s="72"/>
      <c r="DCM75" s="72"/>
      <c r="DCN75" s="72"/>
      <c r="DCO75" s="72"/>
      <c r="DCP75" s="72"/>
      <c r="DCQ75" s="72"/>
      <c r="DCR75" s="72"/>
      <c r="DCS75" s="72"/>
      <c r="DCT75" s="72"/>
      <c r="DCU75" s="72"/>
      <c r="DCV75" s="72"/>
      <c r="DCW75" s="72"/>
      <c r="DCX75" s="72"/>
      <c r="DCY75" s="72"/>
      <c r="DCZ75" s="72"/>
      <c r="DDA75" s="72"/>
      <c r="DDB75" s="72"/>
      <c r="DDC75" s="72"/>
      <c r="DDD75" s="72"/>
      <c r="DDE75" s="72"/>
      <c r="DDF75" s="72"/>
      <c r="DDG75" s="72"/>
      <c r="DDH75" s="72"/>
      <c r="DDI75" s="72"/>
      <c r="DDJ75" s="72"/>
      <c r="DDK75" s="72"/>
      <c r="DDL75" s="72"/>
      <c r="DDM75" s="72"/>
      <c r="DDN75" s="72"/>
      <c r="DDO75" s="72"/>
      <c r="DDP75" s="72"/>
      <c r="DDQ75" s="72"/>
      <c r="DDR75" s="72"/>
      <c r="DDS75" s="72"/>
      <c r="DDT75" s="72"/>
      <c r="DDU75" s="72"/>
      <c r="DDV75" s="72"/>
      <c r="DDW75" s="72"/>
      <c r="DDX75" s="72"/>
      <c r="DDY75" s="72"/>
      <c r="DDZ75" s="72"/>
      <c r="DEA75" s="72"/>
      <c r="DEB75" s="72"/>
      <c r="DEC75" s="72"/>
      <c r="DED75" s="72"/>
      <c r="DEE75" s="72"/>
      <c r="DEF75" s="72"/>
      <c r="DEG75" s="72"/>
      <c r="DEH75" s="72"/>
      <c r="DEI75" s="72"/>
      <c r="DEJ75" s="72"/>
      <c r="DEK75" s="72"/>
      <c r="DEL75" s="72"/>
      <c r="DEM75" s="72"/>
      <c r="DEN75" s="72"/>
      <c r="DEO75" s="72"/>
      <c r="DEP75" s="72"/>
      <c r="DEQ75" s="72"/>
      <c r="DER75" s="72"/>
      <c r="DES75" s="72"/>
      <c r="DET75" s="72"/>
      <c r="DEU75" s="72"/>
      <c r="DEV75" s="72"/>
      <c r="DEW75" s="72"/>
      <c r="DEX75" s="72"/>
      <c r="DEY75" s="72"/>
      <c r="DEZ75" s="72"/>
      <c r="DFA75" s="72"/>
      <c r="DFB75" s="72"/>
      <c r="DFC75" s="72"/>
      <c r="DFD75" s="72"/>
      <c r="DFE75" s="72"/>
      <c r="DFF75" s="72"/>
      <c r="DFG75" s="72"/>
      <c r="DFH75" s="72"/>
      <c r="DFI75" s="72"/>
      <c r="DFJ75" s="72"/>
      <c r="DFK75" s="72"/>
      <c r="DFL75" s="72"/>
      <c r="DFM75" s="72"/>
      <c r="DFN75" s="72"/>
      <c r="DFO75" s="72"/>
      <c r="DFP75" s="72"/>
      <c r="DFQ75" s="72"/>
      <c r="DFR75" s="72"/>
      <c r="DFS75" s="72"/>
      <c r="DFT75" s="72"/>
      <c r="DFU75" s="72"/>
      <c r="DFV75" s="72"/>
      <c r="DFW75" s="72"/>
      <c r="DFX75" s="72"/>
      <c r="DFY75" s="72"/>
      <c r="DFZ75" s="72"/>
      <c r="DGA75" s="72"/>
      <c r="DGB75" s="72"/>
      <c r="DGC75" s="72"/>
      <c r="DGD75" s="72"/>
      <c r="DGE75" s="72"/>
      <c r="DGF75" s="72"/>
      <c r="DGG75" s="72"/>
      <c r="DGH75" s="72"/>
      <c r="DGI75" s="72"/>
      <c r="DGJ75" s="72"/>
      <c r="DGK75" s="72"/>
      <c r="DGL75" s="72"/>
      <c r="DGM75" s="72"/>
      <c r="DGN75" s="72"/>
      <c r="DGO75" s="72"/>
      <c r="DGP75" s="72"/>
      <c r="DGQ75" s="72"/>
      <c r="DGR75" s="72"/>
      <c r="DGS75" s="72"/>
      <c r="DGT75" s="72"/>
      <c r="DGU75" s="72"/>
      <c r="DGV75" s="72"/>
      <c r="DGW75" s="72"/>
      <c r="DGX75" s="72"/>
      <c r="DGY75" s="72"/>
      <c r="DGZ75" s="72"/>
      <c r="DHA75" s="72"/>
      <c r="DHB75" s="72"/>
      <c r="DHC75" s="72"/>
      <c r="DHD75" s="72"/>
      <c r="DHE75" s="72"/>
      <c r="DHF75" s="72"/>
      <c r="DHG75" s="72"/>
      <c r="DHH75" s="72"/>
      <c r="DHI75" s="72"/>
      <c r="DHJ75" s="72"/>
      <c r="DHK75" s="72"/>
      <c r="DHL75" s="72"/>
      <c r="DHM75" s="72"/>
      <c r="DHN75" s="72"/>
      <c r="DHO75" s="72"/>
      <c r="DHP75" s="72"/>
      <c r="DHQ75" s="72"/>
      <c r="DHR75" s="72"/>
      <c r="DHS75" s="72"/>
      <c r="DHT75" s="72"/>
      <c r="DHU75" s="72"/>
      <c r="DHV75" s="72"/>
      <c r="DHW75" s="72"/>
      <c r="DHX75" s="72"/>
      <c r="DHY75" s="72"/>
      <c r="DHZ75" s="72"/>
      <c r="DIA75" s="72"/>
      <c r="DIB75" s="72"/>
      <c r="DIC75" s="72"/>
      <c r="DID75" s="72"/>
      <c r="DIE75" s="72"/>
      <c r="DIF75" s="72"/>
      <c r="DIG75" s="72"/>
      <c r="DIH75" s="72"/>
      <c r="DII75" s="72"/>
      <c r="DIJ75" s="72"/>
      <c r="DIK75" s="72"/>
      <c r="DIL75" s="72"/>
      <c r="DIM75" s="72"/>
      <c r="DIN75" s="72"/>
      <c r="DIO75" s="72"/>
      <c r="DIP75" s="72"/>
      <c r="DIQ75" s="72"/>
      <c r="DIR75" s="72"/>
      <c r="DIS75" s="72"/>
      <c r="DIT75" s="72"/>
      <c r="DIU75" s="72"/>
      <c r="DIV75" s="72"/>
      <c r="DIW75" s="72"/>
      <c r="DIX75" s="72"/>
      <c r="DIY75" s="72"/>
      <c r="DIZ75" s="72"/>
      <c r="DJA75" s="72"/>
      <c r="DJB75" s="72"/>
      <c r="DJC75" s="72"/>
      <c r="DJD75" s="72"/>
      <c r="DJE75" s="72"/>
      <c r="DJF75" s="72"/>
      <c r="DJG75" s="72"/>
      <c r="DJH75" s="72"/>
      <c r="DJI75" s="72"/>
      <c r="DJJ75" s="72"/>
      <c r="DJK75" s="72"/>
      <c r="DJL75" s="72"/>
      <c r="DJM75" s="72"/>
      <c r="DJN75" s="72"/>
      <c r="DJO75" s="72"/>
      <c r="DJP75" s="72"/>
      <c r="DJQ75" s="72"/>
      <c r="DJR75" s="72"/>
      <c r="DJS75" s="72"/>
      <c r="DJT75" s="72"/>
      <c r="DJU75" s="72"/>
      <c r="DJV75" s="72"/>
      <c r="DJW75" s="72"/>
      <c r="DJX75" s="72"/>
      <c r="DJY75" s="72"/>
      <c r="DJZ75" s="72"/>
      <c r="DKA75" s="72"/>
      <c r="DKB75" s="72"/>
      <c r="DKC75" s="72"/>
      <c r="DKD75" s="72"/>
      <c r="DKE75" s="72"/>
      <c r="DKF75" s="72"/>
      <c r="DKG75" s="72"/>
      <c r="DKH75" s="72"/>
      <c r="DKI75" s="72"/>
      <c r="DKJ75" s="72"/>
      <c r="DKK75" s="72"/>
      <c r="DKL75" s="72"/>
      <c r="DKM75" s="72"/>
      <c r="DKN75" s="72"/>
      <c r="DKO75" s="72"/>
      <c r="DKP75" s="72"/>
      <c r="DKQ75" s="72"/>
      <c r="DKR75" s="72"/>
      <c r="DKS75" s="72"/>
      <c r="DKT75" s="72"/>
      <c r="DKU75" s="72"/>
      <c r="DKV75" s="72"/>
      <c r="DKW75" s="72"/>
      <c r="DKX75" s="72"/>
      <c r="DKY75" s="72"/>
      <c r="DKZ75" s="72"/>
      <c r="DLA75" s="72"/>
      <c r="DLB75" s="72"/>
      <c r="DLC75" s="72"/>
      <c r="DLD75" s="72"/>
      <c r="DLE75" s="72"/>
      <c r="DLF75" s="72"/>
      <c r="DLG75" s="72"/>
      <c r="DLH75" s="72"/>
      <c r="DLI75" s="72"/>
      <c r="DLJ75" s="72"/>
      <c r="DLK75" s="72"/>
      <c r="DLL75" s="72"/>
      <c r="DLM75" s="72"/>
      <c r="DLN75" s="72"/>
      <c r="DLO75" s="72"/>
      <c r="DLP75" s="72"/>
      <c r="DLQ75" s="72"/>
      <c r="DLR75" s="72"/>
      <c r="DLS75" s="72"/>
      <c r="DLT75" s="72"/>
      <c r="DLU75" s="72"/>
      <c r="DLV75" s="72"/>
      <c r="DLW75" s="72"/>
      <c r="DLX75" s="72"/>
      <c r="DLY75" s="72"/>
      <c r="DLZ75" s="72"/>
      <c r="DMA75" s="72"/>
      <c r="DMB75" s="72"/>
      <c r="DMC75" s="72"/>
      <c r="DMD75" s="72"/>
      <c r="DME75" s="72"/>
      <c r="DMF75" s="72"/>
      <c r="DMG75" s="72"/>
      <c r="DMH75" s="72"/>
      <c r="DMI75" s="72"/>
      <c r="DMJ75" s="72"/>
      <c r="DMK75" s="72"/>
      <c r="DML75" s="72"/>
      <c r="DMM75" s="72"/>
      <c r="DMN75" s="72"/>
      <c r="DMO75" s="72"/>
      <c r="DMP75" s="72"/>
      <c r="DMQ75" s="72"/>
      <c r="DMR75" s="72"/>
      <c r="DMS75" s="72"/>
      <c r="DMT75" s="72"/>
      <c r="DMU75" s="72"/>
      <c r="DMV75" s="72"/>
      <c r="DMW75" s="72"/>
      <c r="DMX75" s="72"/>
      <c r="DMY75" s="72"/>
      <c r="DMZ75" s="72"/>
      <c r="DNA75" s="72"/>
      <c r="DNB75" s="72"/>
      <c r="DNC75" s="72"/>
      <c r="DND75" s="72"/>
      <c r="DNE75" s="72"/>
      <c r="DNF75" s="72"/>
      <c r="DNG75" s="72"/>
      <c r="DNH75" s="72"/>
      <c r="DNI75" s="72"/>
      <c r="DNJ75" s="72"/>
      <c r="DNK75" s="72"/>
      <c r="DNL75" s="72"/>
      <c r="DNM75" s="72"/>
      <c r="DNN75" s="72"/>
      <c r="DNO75" s="72"/>
      <c r="DNP75" s="72"/>
      <c r="DNQ75" s="72"/>
      <c r="DNR75" s="72"/>
      <c r="DNS75" s="72"/>
      <c r="DNT75" s="72"/>
      <c r="DNU75" s="72"/>
      <c r="DNV75" s="72"/>
      <c r="DNW75" s="72"/>
      <c r="DNX75" s="72"/>
      <c r="DNY75" s="72"/>
      <c r="DNZ75" s="72"/>
      <c r="DOA75" s="72"/>
      <c r="DOB75" s="72"/>
      <c r="DOC75" s="72"/>
      <c r="DOD75" s="72"/>
      <c r="DOE75" s="72"/>
      <c r="DOF75" s="72"/>
      <c r="DOG75" s="72"/>
      <c r="DOH75" s="72"/>
      <c r="DOI75" s="72"/>
      <c r="DOJ75" s="72"/>
      <c r="DOK75" s="72"/>
      <c r="DOL75" s="72"/>
      <c r="DOM75" s="72"/>
      <c r="DON75" s="72"/>
      <c r="DOO75" s="72"/>
      <c r="DOP75" s="72"/>
      <c r="DOQ75" s="72"/>
      <c r="DOR75" s="72"/>
      <c r="DOS75" s="72"/>
      <c r="DOT75" s="72"/>
      <c r="DOU75" s="72"/>
      <c r="DOV75" s="72"/>
      <c r="DOW75" s="72"/>
      <c r="DOX75" s="72"/>
      <c r="DOY75" s="72"/>
      <c r="DOZ75" s="72"/>
      <c r="DPA75" s="72"/>
      <c r="DPB75" s="72"/>
      <c r="DPC75" s="72"/>
      <c r="DPD75" s="72"/>
      <c r="DPE75" s="72"/>
      <c r="DPF75" s="72"/>
      <c r="DPG75" s="72"/>
      <c r="DPH75" s="72"/>
      <c r="DPI75" s="72"/>
      <c r="DPJ75" s="72"/>
      <c r="DPK75" s="72"/>
      <c r="DPL75" s="72"/>
      <c r="DPM75" s="72"/>
      <c r="DPN75" s="72"/>
      <c r="DPO75" s="72"/>
      <c r="DPP75" s="72"/>
      <c r="DPQ75" s="72"/>
      <c r="DPR75" s="72"/>
      <c r="DPS75" s="72"/>
      <c r="DPT75" s="72"/>
      <c r="DPU75" s="72"/>
      <c r="DPV75" s="72"/>
      <c r="DPW75" s="72"/>
      <c r="DPX75" s="72"/>
      <c r="DPY75" s="72"/>
      <c r="DPZ75" s="72"/>
      <c r="DQA75" s="72"/>
      <c r="DQB75" s="72"/>
      <c r="DQC75" s="72"/>
      <c r="DQD75" s="72"/>
      <c r="DQE75" s="72"/>
      <c r="DQF75" s="72"/>
      <c r="DQG75" s="72"/>
      <c r="DQH75" s="72"/>
      <c r="DQI75" s="72"/>
      <c r="DQJ75" s="72"/>
      <c r="DQK75" s="72"/>
      <c r="DQL75" s="72"/>
      <c r="DQM75" s="72"/>
      <c r="DQN75" s="72"/>
      <c r="DQO75" s="72"/>
      <c r="DQP75" s="72"/>
      <c r="DQQ75" s="72"/>
      <c r="DQR75" s="72"/>
      <c r="DQS75" s="72"/>
      <c r="DQT75" s="72"/>
      <c r="DQU75" s="72"/>
      <c r="DQV75" s="72"/>
      <c r="DQW75" s="72"/>
      <c r="DQX75" s="72"/>
      <c r="DQY75" s="72"/>
      <c r="DQZ75" s="72"/>
      <c r="DRA75" s="72"/>
      <c r="DRB75" s="72"/>
      <c r="DRC75" s="72"/>
      <c r="DRD75" s="72"/>
      <c r="DRE75" s="72"/>
      <c r="DRF75" s="72"/>
      <c r="DRG75" s="72"/>
      <c r="DRH75" s="72"/>
      <c r="DRI75" s="72"/>
      <c r="DRJ75" s="72"/>
      <c r="DRK75" s="72"/>
      <c r="DRL75" s="72"/>
      <c r="DRM75" s="72"/>
      <c r="DRN75" s="72"/>
      <c r="DRO75" s="72"/>
      <c r="DRP75" s="72"/>
      <c r="DRQ75" s="72"/>
      <c r="DRR75" s="72"/>
      <c r="DRS75" s="72"/>
      <c r="DRT75" s="72"/>
      <c r="DRU75" s="72"/>
      <c r="DRV75" s="72"/>
      <c r="DRW75" s="72"/>
      <c r="DRX75" s="72"/>
      <c r="DRY75" s="72"/>
      <c r="DRZ75" s="72"/>
      <c r="DSA75" s="72"/>
      <c r="DSB75" s="72"/>
      <c r="DSC75" s="72"/>
      <c r="DSD75" s="72"/>
      <c r="DSE75" s="72"/>
      <c r="DSF75" s="72"/>
      <c r="DSG75" s="72"/>
      <c r="DSH75" s="72"/>
      <c r="DSI75" s="72"/>
      <c r="DSJ75" s="72"/>
      <c r="DSK75" s="72"/>
      <c r="DSL75" s="72"/>
      <c r="DSM75" s="72"/>
      <c r="DSN75" s="72"/>
      <c r="DSO75" s="72"/>
      <c r="DSP75" s="72"/>
      <c r="DSQ75" s="72"/>
      <c r="DSR75" s="72"/>
      <c r="DSS75" s="72"/>
      <c r="DST75" s="72"/>
      <c r="DSU75" s="72"/>
      <c r="DSV75" s="72"/>
      <c r="DSW75" s="72"/>
      <c r="DSX75" s="72"/>
      <c r="DSY75" s="72"/>
      <c r="DSZ75" s="72"/>
      <c r="DTA75" s="72"/>
      <c r="DTB75" s="72"/>
      <c r="DTC75" s="72"/>
      <c r="DTD75" s="72"/>
      <c r="DTE75" s="72"/>
      <c r="DTF75" s="72"/>
      <c r="DTG75" s="72"/>
      <c r="DTH75" s="72"/>
      <c r="DTI75" s="72"/>
      <c r="DTJ75" s="72"/>
      <c r="DTK75" s="72"/>
      <c r="DTL75" s="72"/>
      <c r="DTM75" s="72"/>
      <c r="DTN75" s="72"/>
      <c r="DTO75" s="72"/>
      <c r="DTP75" s="72"/>
      <c r="DTQ75" s="72"/>
      <c r="DTR75" s="72"/>
      <c r="DTS75" s="72"/>
      <c r="DTT75" s="72"/>
      <c r="DTU75" s="72"/>
      <c r="DTV75" s="72"/>
      <c r="DTW75" s="72"/>
      <c r="DTX75" s="72"/>
      <c r="DTY75" s="72"/>
      <c r="DTZ75" s="72"/>
      <c r="DUA75" s="72"/>
      <c r="DUB75" s="72"/>
      <c r="DUC75" s="72"/>
      <c r="DUD75" s="72"/>
      <c r="DUE75" s="72"/>
      <c r="DUF75" s="72"/>
      <c r="DUG75" s="72"/>
      <c r="DUH75" s="72"/>
      <c r="DUI75" s="72"/>
      <c r="DUJ75" s="72"/>
      <c r="DUK75" s="72"/>
      <c r="DUL75" s="72"/>
      <c r="DUM75" s="72"/>
      <c r="DUN75" s="72"/>
      <c r="DUO75" s="72"/>
      <c r="DUP75" s="72"/>
      <c r="DUQ75" s="72"/>
      <c r="DUR75" s="72"/>
      <c r="DUS75" s="72"/>
      <c r="DUT75" s="72"/>
      <c r="DUU75" s="72"/>
      <c r="DUV75" s="72"/>
      <c r="DUW75" s="72"/>
      <c r="DUX75" s="72"/>
      <c r="DUY75" s="72"/>
      <c r="DUZ75" s="72"/>
      <c r="DVA75" s="72"/>
      <c r="DVB75" s="72"/>
      <c r="DVC75" s="72"/>
      <c r="DVD75" s="72"/>
      <c r="DVE75" s="72"/>
      <c r="DVF75" s="72"/>
      <c r="DVG75" s="72"/>
      <c r="DVH75" s="72"/>
      <c r="DVI75" s="72"/>
      <c r="DVJ75" s="72"/>
      <c r="DVK75" s="72"/>
      <c r="DVL75" s="72"/>
      <c r="DVM75" s="72"/>
      <c r="DVN75" s="72"/>
      <c r="DVO75" s="72"/>
      <c r="DVP75" s="72"/>
      <c r="DVQ75" s="72"/>
      <c r="DVR75" s="72"/>
      <c r="DVS75" s="72"/>
      <c r="DVT75" s="72"/>
      <c r="DVU75" s="72"/>
      <c r="DVV75" s="72"/>
      <c r="DVW75" s="72"/>
      <c r="DVX75" s="72"/>
      <c r="DVY75" s="72"/>
      <c r="DVZ75" s="72"/>
      <c r="DWA75" s="72"/>
      <c r="DWB75" s="72"/>
      <c r="DWC75" s="72"/>
      <c r="DWD75" s="72"/>
      <c r="DWE75" s="72"/>
      <c r="DWF75" s="72"/>
      <c r="DWG75" s="72"/>
      <c r="DWH75" s="72"/>
      <c r="DWI75" s="72"/>
      <c r="DWJ75" s="72"/>
      <c r="DWK75" s="72"/>
      <c r="DWL75" s="72"/>
      <c r="DWM75" s="72"/>
      <c r="DWN75" s="72"/>
      <c r="DWO75" s="72"/>
      <c r="DWP75" s="72"/>
      <c r="DWQ75" s="72"/>
      <c r="DWR75" s="72"/>
      <c r="DWS75" s="72"/>
      <c r="DWT75" s="72"/>
      <c r="DWU75" s="72"/>
      <c r="DWV75" s="72"/>
      <c r="DWW75" s="72"/>
      <c r="DWX75" s="72"/>
      <c r="DWY75" s="72"/>
      <c r="DWZ75" s="72"/>
      <c r="DXA75" s="72"/>
      <c r="DXB75" s="72"/>
      <c r="DXC75" s="72"/>
      <c r="DXD75" s="72"/>
      <c r="DXE75" s="72"/>
      <c r="DXF75" s="72"/>
      <c r="DXG75" s="72"/>
      <c r="DXH75" s="72"/>
      <c r="DXI75" s="72"/>
      <c r="DXJ75" s="72"/>
      <c r="DXK75" s="72"/>
      <c r="DXL75" s="72"/>
      <c r="DXM75" s="72"/>
      <c r="DXN75" s="72"/>
      <c r="DXO75" s="72"/>
      <c r="DXP75" s="72"/>
      <c r="DXQ75" s="72"/>
      <c r="DXR75" s="72"/>
      <c r="DXS75" s="72"/>
      <c r="DXT75" s="72"/>
      <c r="DXU75" s="72"/>
      <c r="DXV75" s="72"/>
      <c r="DXW75" s="72"/>
      <c r="DXX75" s="72"/>
      <c r="DXY75" s="72"/>
      <c r="DXZ75" s="72"/>
      <c r="DYA75" s="72"/>
      <c r="DYB75" s="72"/>
      <c r="DYC75" s="72"/>
      <c r="DYD75" s="72"/>
      <c r="DYE75" s="72"/>
      <c r="DYF75" s="72"/>
      <c r="DYG75" s="72"/>
      <c r="DYH75" s="72"/>
      <c r="DYI75" s="72"/>
      <c r="DYJ75" s="72"/>
      <c r="DYK75" s="72"/>
      <c r="DYL75" s="72"/>
      <c r="DYM75" s="72"/>
      <c r="DYN75" s="72"/>
      <c r="DYO75" s="72"/>
      <c r="DYP75" s="72"/>
      <c r="DYQ75" s="72"/>
      <c r="DYR75" s="72"/>
      <c r="DYS75" s="72"/>
      <c r="DYT75" s="72"/>
      <c r="DYU75" s="72"/>
      <c r="DYV75" s="72"/>
      <c r="DYW75" s="72"/>
      <c r="DYX75" s="72"/>
      <c r="DYY75" s="72"/>
      <c r="DYZ75" s="72"/>
      <c r="DZA75" s="72"/>
      <c r="DZB75" s="72"/>
      <c r="DZC75" s="72"/>
      <c r="DZD75" s="72"/>
      <c r="DZE75" s="72"/>
      <c r="DZF75" s="72"/>
      <c r="DZG75" s="72"/>
      <c r="DZH75" s="72"/>
      <c r="DZI75" s="72"/>
      <c r="DZJ75" s="72"/>
      <c r="DZK75" s="72"/>
      <c r="DZL75" s="72"/>
      <c r="DZM75" s="72"/>
      <c r="DZN75" s="72"/>
      <c r="DZO75" s="72"/>
      <c r="DZP75" s="72"/>
      <c r="DZQ75" s="72"/>
      <c r="DZR75" s="72"/>
      <c r="DZS75" s="72"/>
      <c r="DZT75" s="72"/>
      <c r="DZU75" s="72"/>
      <c r="DZV75" s="72"/>
      <c r="DZW75" s="72"/>
      <c r="DZX75" s="72"/>
      <c r="DZY75" s="72"/>
      <c r="DZZ75" s="72"/>
      <c r="EAA75" s="72"/>
      <c r="EAB75" s="72"/>
      <c r="EAC75" s="72"/>
      <c r="EAD75" s="72"/>
      <c r="EAE75" s="72"/>
      <c r="EAF75" s="72"/>
      <c r="EAG75" s="72"/>
      <c r="EAH75" s="72"/>
      <c r="EAI75" s="72"/>
      <c r="EAJ75" s="72"/>
      <c r="EAK75" s="72"/>
      <c r="EAL75" s="72"/>
      <c r="EAM75" s="72"/>
      <c r="EAN75" s="72"/>
      <c r="EAO75" s="72"/>
      <c r="EAP75" s="72"/>
      <c r="EAQ75" s="72"/>
      <c r="EAR75" s="72"/>
      <c r="EAS75" s="72"/>
      <c r="EAT75" s="72"/>
      <c r="EAU75" s="72"/>
      <c r="EAV75" s="72"/>
      <c r="EAW75" s="72"/>
      <c r="EAX75" s="72"/>
      <c r="EAY75" s="72"/>
      <c r="EAZ75" s="72"/>
      <c r="EBA75" s="72"/>
      <c r="EBB75" s="72"/>
      <c r="EBC75" s="72"/>
      <c r="EBD75" s="72"/>
      <c r="EBE75" s="72"/>
      <c r="EBF75" s="72"/>
      <c r="EBG75" s="72"/>
      <c r="EBH75" s="72"/>
      <c r="EBI75" s="72"/>
      <c r="EBJ75" s="72"/>
      <c r="EBK75" s="72"/>
      <c r="EBL75" s="72"/>
      <c r="EBM75" s="72"/>
      <c r="EBN75" s="72"/>
      <c r="EBO75" s="72"/>
      <c r="EBP75" s="72"/>
      <c r="EBQ75" s="72"/>
      <c r="EBR75" s="72"/>
      <c r="EBS75" s="72"/>
      <c r="EBT75" s="72"/>
      <c r="EBU75" s="72"/>
      <c r="EBV75" s="72"/>
      <c r="EBW75" s="72"/>
      <c r="EBX75" s="72"/>
      <c r="EBY75" s="72"/>
      <c r="EBZ75" s="72"/>
      <c r="ECA75" s="72"/>
      <c r="ECB75" s="72"/>
      <c r="ECC75" s="72"/>
      <c r="ECD75" s="72"/>
      <c r="ECE75" s="72"/>
      <c r="ECF75" s="72"/>
      <c r="ECG75" s="72"/>
      <c r="ECH75" s="72"/>
      <c r="ECI75" s="72"/>
      <c r="ECJ75" s="72"/>
      <c r="ECK75" s="72"/>
      <c r="ECL75" s="72"/>
      <c r="ECM75" s="72"/>
      <c r="ECN75" s="72"/>
      <c r="ECO75" s="72"/>
      <c r="ECP75" s="72"/>
      <c r="ECQ75" s="72"/>
      <c r="ECR75" s="72"/>
      <c r="ECS75" s="72"/>
      <c r="ECT75" s="72"/>
      <c r="ECU75" s="72"/>
      <c r="ECV75" s="72"/>
      <c r="ECW75" s="72"/>
      <c r="ECX75" s="72"/>
      <c r="ECY75" s="72"/>
      <c r="ECZ75" s="72"/>
      <c r="EDA75" s="72"/>
      <c r="EDB75" s="72"/>
      <c r="EDC75" s="72"/>
      <c r="EDD75" s="72"/>
      <c r="EDE75" s="72"/>
      <c r="EDF75" s="72"/>
      <c r="EDG75" s="72"/>
      <c r="EDH75" s="72"/>
      <c r="EDI75" s="72"/>
      <c r="EDJ75" s="72"/>
      <c r="EDK75" s="72"/>
      <c r="EDL75" s="72"/>
      <c r="EDM75" s="72"/>
      <c r="EDN75" s="72"/>
      <c r="EDO75" s="72"/>
      <c r="EDP75" s="72"/>
      <c r="EDQ75" s="72"/>
      <c r="EDR75" s="72"/>
      <c r="EDS75" s="72"/>
      <c r="EDT75" s="72"/>
      <c r="EDU75" s="72"/>
      <c r="EDV75" s="72"/>
      <c r="EDW75" s="72"/>
      <c r="EDX75" s="72"/>
      <c r="EDY75" s="72"/>
      <c r="EDZ75" s="72"/>
      <c r="EEA75" s="72"/>
      <c r="EEB75" s="72"/>
      <c r="EEC75" s="72"/>
      <c r="EED75" s="72"/>
      <c r="EEE75" s="72"/>
      <c r="EEF75" s="72"/>
      <c r="EEG75" s="72"/>
      <c r="EEH75" s="72"/>
      <c r="EEI75" s="72"/>
      <c r="EEJ75" s="72"/>
      <c r="EEK75" s="72"/>
      <c r="EEL75" s="72"/>
      <c r="EEM75" s="72"/>
      <c r="EEN75" s="72"/>
      <c r="EEO75" s="72"/>
      <c r="EEP75" s="72"/>
      <c r="EEQ75" s="72"/>
      <c r="EER75" s="72"/>
      <c r="EES75" s="72"/>
      <c r="EET75" s="72"/>
      <c r="EEU75" s="72"/>
      <c r="EEV75" s="72"/>
      <c r="EEW75" s="72"/>
      <c r="EEX75" s="72"/>
      <c r="EEY75" s="72"/>
      <c r="EEZ75" s="72"/>
      <c r="EFA75" s="72"/>
      <c r="EFB75" s="72"/>
      <c r="EFC75" s="72"/>
      <c r="EFD75" s="72"/>
      <c r="EFE75" s="72"/>
      <c r="EFF75" s="72"/>
      <c r="EFG75" s="72"/>
      <c r="EFH75" s="72"/>
      <c r="EFI75" s="72"/>
      <c r="EFJ75" s="72"/>
      <c r="EFK75" s="72"/>
      <c r="EFL75" s="72"/>
      <c r="EFM75" s="72"/>
      <c r="EFN75" s="72"/>
      <c r="EFO75" s="72"/>
      <c r="EFP75" s="72"/>
      <c r="EFQ75" s="72"/>
      <c r="EFR75" s="72"/>
      <c r="EFS75" s="72"/>
      <c r="EFT75" s="72"/>
      <c r="EFU75" s="72"/>
      <c r="EFV75" s="72"/>
      <c r="EFW75" s="72"/>
      <c r="EFX75" s="72"/>
      <c r="EFY75" s="72"/>
      <c r="EFZ75" s="72"/>
      <c r="EGA75" s="72"/>
      <c r="EGB75" s="72"/>
      <c r="EGC75" s="72"/>
      <c r="EGD75" s="72"/>
      <c r="EGE75" s="72"/>
      <c r="EGF75" s="72"/>
      <c r="EGG75" s="72"/>
      <c r="EGH75" s="72"/>
      <c r="EGI75" s="72"/>
      <c r="EGJ75" s="72"/>
      <c r="EGK75" s="72"/>
      <c r="EGL75" s="72"/>
      <c r="EGM75" s="72"/>
      <c r="EGN75" s="72"/>
      <c r="EGO75" s="72"/>
      <c r="EGP75" s="72"/>
      <c r="EGQ75" s="72"/>
      <c r="EGR75" s="72"/>
      <c r="EGS75" s="72"/>
      <c r="EGT75" s="72"/>
      <c r="EGU75" s="72"/>
      <c r="EGV75" s="72"/>
      <c r="EGW75" s="72"/>
      <c r="EGX75" s="72"/>
      <c r="EGY75" s="72"/>
      <c r="EGZ75" s="72"/>
      <c r="EHA75" s="72"/>
      <c r="EHB75" s="72"/>
      <c r="EHC75" s="72"/>
      <c r="EHD75" s="72"/>
      <c r="EHE75" s="72"/>
      <c r="EHF75" s="72"/>
      <c r="EHG75" s="72"/>
      <c r="EHH75" s="72"/>
      <c r="EHI75" s="72"/>
      <c r="EHJ75" s="72"/>
      <c r="EHK75" s="72"/>
      <c r="EHL75" s="72"/>
      <c r="EHM75" s="72"/>
      <c r="EHN75" s="72"/>
      <c r="EHO75" s="72"/>
      <c r="EHP75" s="72"/>
      <c r="EHQ75" s="72"/>
      <c r="EHR75" s="72"/>
      <c r="EHS75" s="72"/>
      <c r="EHT75" s="72"/>
      <c r="EHU75" s="72"/>
      <c r="EHV75" s="72"/>
      <c r="EHW75" s="72"/>
      <c r="EHX75" s="72"/>
      <c r="EHY75" s="72"/>
      <c r="EHZ75" s="72"/>
      <c r="EIA75" s="72"/>
      <c r="EIB75" s="72"/>
      <c r="EIC75" s="72"/>
      <c r="EID75" s="72"/>
      <c r="EIE75" s="72"/>
      <c r="EIF75" s="72"/>
      <c r="EIG75" s="72"/>
      <c r="EIH75" s="72"/>
      <c r="EII75" s="72"/>
      <c r="EIJ75" s="72"/>
      <c r="EIK75" s="72"/>
      <c r="EIL75" s="72"/>
      <c r="EIM75" s="72"/>
      <c r="EIN75" s="72"/>
      <c r="EIO75" s="72"/>
      <c r="EIP75" s="72"/>
      <c r="EIQ75" s="72"/>
      <c r="EIR75" s="72"/>
      <c r="EIS75" s="72"/>
      <c r="EIT75" s="72"/>
      <c r="EIU75" s="72"/>
      <c r="EIV75" s="72"/>
      <c r="EIW75" s="72"/>
      <c r="EIX75" s="72"/>
      <c r="EIY75" s="72"/>
      <c r="EIZ75" s="72"/>
      <c r="EJA75" s="72"/>
      <c r="EJB75" s="72"/>
      <c r="EJC75" s="72"/>
      <c r="EJD75" s="72"/>
      <c r="EJE75" s="72"/>
      <c r="EJF75" s="72"/>
      <c r="EJG75" s="72"/>
      <c r="EJH75" s="72"/>
      <c r="EJI75" s="72"/>
      <c r="EJJ75" s="72"/>
      <c r="EJK75" s="72"/>
      <c r="EJL75" s="72"/>
      <c r="EJM75" s="72"/>
      <c r="EJN75" s="72"/>
      <c r="EJO75" s="72"/>
      <c r="EJP75" s="72"/>
      <c r="EJQ75" s="72"/>
      <c r="EJR75" s="72"/>
      <c r="EJS75" s="72"/>
      <c r="EJT75" s="72"/>
      <c r="EJU75" s="72"/>
      <c r="EJV75" s="72"/>
      <c r="EJW75" s="72"/>
      <c r="EJX75" s="72"/>
      <c r="EJY75" s="72"/>
      <c r="EJZ75" s="72"/>
      <c r="EKA75" s="72"/>
      <c r="EKB75" s="72"/>
      <c r="EKC75" s="72"/>
      <c r="EKD75" s="72"/>
      <c r="EKE75" s="72"/>
      <c r="EKF75" s="72"/>
      <c r="EKG75" s="72"/>
      <c r="EKH75" s="72"/>
      <c r="EKI75" s="72"/>
      <c r="EKJ75" s="72"/>
      <c r="EKK75" s="72"/>
      <c r="EKL75" s="72"/>
      <c r="EKM75" s="72"/>
      <c r="EKN75" s="72"/>
      <c r="EKO75" s="72"/>
      <c r="EKP75" s="72"/>
      <c r="EKQ75" s="72"/>
      <c r="EKR75" s="72"/>
      <c r="EKS75" s="72"/>
      <c r="EKT75" s="72"/>
      <c r="EKU75" s="72"/>
      <c r="EKV75" s="72"/>
      <c r="EKW75" s="72"/>
      <c r="EKX75" s="72"/>
      <c r="EKY75" s="72"/>
      <c r="EKZ75" s="72"/>
      <c r="ELA75" s="72"/>
      <c r="ELB75" s="72"/>
      <c r="ELC75" s="72"/>
      <c r="ELD75" s="72"/>
      <c r="ELE75" s="72"/>
      <c r="ELF75" s="72"/>
      <c r="ELG75" s="72"/>
      <c r="ELH75" s="72"/>
      <c r="ELI75" s="72"/>
      <c r="ELJ75" s="72"/>
      <c r="ELK75" s="72"/>
      <c r="ELL75" s="72"/>
      <c r="ELM75" s="72"/>
      <c r="ELN75" s="72"/>
      <c r="ELO75" s="72"/>
      <c r="ELP75" s="72"/>
      <c r="ELQ75" s="72"/>
      <c r="ELR75" s="72"/>
      <c r="ELS75" s="72"/>
      <c r="ELT75" s="72"/>
      <c r="ELU75" s="72"/>
      <c r="ELV75" s="72"/>
      <c r="ELW75" s="72"/>
      <c r="ELX75" s="72"/>
      <c r="ELY75" s="72"/>
      <c r="ELZ75" s="72"/>
      <c r="EMA75" s="72"/>
      <c r="EMB75" s="72"/>
      <c r="EMC75" s="72"/>
      <c r="EMD75" s="72"/>
      <c r="EME75" s="72"/>
      <c r="EMF75" s="72"/>
      <c r="EMG75" s="72"/>
      <c r="EMH75" s="72"/>
      <c r="EMI75" s="72"/>
      <c r="EMJ75" s="72"/>
      <c r="EMK75" s="72"/>
      <c r="EML75" s="72"/>
      <c r="EMM75" s="72"/>
      <c r="EMN75" s="72"/>
      <c r="EMO75" s="72"/>
      <c r="EMP75" s="72"/>
      <c r="EMQ75" s="72"/>
      <c r="EMR75" s="72"/>
      <c r="EMS75" s="72"/>
      <c r="EMT75" s="72"/>
      <c r="EMU75" s="72"/>
      <c r="EMV75" s="72"/>
      <c r="EMW75" s="72"/>
      <c r="EMX75" s="72"/>
      <c r="EMY75" s="72"/>
      <c r="EMZ75" s="72"/>
      <c r="ENA75" s="72"/>
      <c r="ENB75" s="72"/>
      <c r="ENC75" s="72"/>
      <c r="END75" s="72"/>
      <c r="ENE75" s="72"/>
      <c r="ENF75" s="72"/>
      <c r="ENG75" s="72"/>
      <c r="ENH75" s="72"/>
      <c r="ENI75" s="72"/>
      <c r="ENJ75" s="72"/>
      <c r="ENK75" s="72"/>
      <c r="ENL75" s="72"/>
      <c r="ENM75" s="72"/>
      <c r="ENN75" s="72"/>
      <c r="ENO75" s="72"/>
      <c r="ENP75" s="72"/>
      <c r="ENQ75" s="72"/>
      <c r="ENR75" s="72"/>
      <c r="ENS75" s="72"/>
      <c r="ENT75" s="72"/>
      <c r="ENU75" s="72"/>
      <c r="ENV75" s="72"/>
      <c r="ENW75" s="72"/>
      <c r="ENX75" s="72"/>
      <c r="ENY75" s="72"/>
      <c r="ENZ75" s="72"/>
      <c r="EOA75" s="72"/>
      <c r="EOB75" s="72"/>
      <c r="EOC75" s="72"/>
      <c r="EOD75" s="72"/>
      <c r="EOE75" s="72"/>
      <c r="EOF75" s="72"/>
      <c r="EOG75" s="72"/>
      <c r="EOH75" s="72"/>
      <c r="EOI75" s="72"/>
      <c r="EOJ75" s="72"/>
      <c r="EOK75" s="72"/>
      <c r="EOL75" s="72"/>
      <c r="EOM75" s="72"/>
      <c r="EON75" s="72"/>
      <c r="EOO75" s="72"/>
      <c r="EOP75" s="72"/>
      <c r="EOQ75" s="72"/>
      <c r="EOR75" s="72"/>
      <c r="EOS75" s="72"/>
      <c r="EOT75" s="72"/>
      <c r="EOU75" s="72"/>
      <c r="EOV75" s="72"/>
      <c r="EOW75" s="72"/>
      <c r="EOX75" s="72"/>
      <c r="EOY75" s="72"/>
      <c r="EOZ75" s="72"/>
      <c r="EPA75" s="72"/>
      <c r="EPB75" s="72"/>
      <c r="EPC75" s="72"/>
      <c r="EPD75" s="72"/>
      <c r="EPE75" s="72"/>
      <c r="EPF75" s="72"/>
      <c r="EPG75" s="72"/>
      <c r="EPH75" s="72"/>
      <c r="EPI75" s="72"/>
      <c r="EPJ75" s="72"/>
      <c r="EPK75" s="72"/>
      <c r="EPL75" s="72"/>
      <c r="EPM75" s="72"/>
      <c r="EPN75" s="72"/>
      <c r="EPO75" s="72"/>
      <c r="EPP75" s="72"/>
      <c r="EPQ75" s="72"/>
      <c r="EPR75" s="72"/>
      <c r="EPS75" s="72"/>
      <c r="EPT75" s="72"/>
      <c r="EPU75" s="72"/>
      <c r="EPV75" s="72"/>
      <c r="EPW75" s="72"/>
      <c r="EPX75" s="72"/>
      <c r="EPY75" s="72"/>
      <c r="EPZ75" s="72"/>
      <c r="EQA75" s="72"/>
      <c r="EQB75" s="72"/>
      <c r="EQC75" s="72"/>
      <c r="EQD75" s="72"/>
      <c r="EQE75" s="72"/>
      <c r="EQF75" s="72"/>
      <c r="EQG75" s="72"/>
      <c r="EQH75" s="72"/>
      <c r="EQI75" s="72"/>
      <c r="EQJ75" s="72"/>
      <c r="EQK75" s="72"/>
      <c r="EQL75" s="72"/>
      <c r="EQM75" s="72"/>
      <c r="EQN75" s="72"/>
      <c r="EQO75" s="72"/>
      <c r="EQP75" s="72"/>
      <c r="EQQ75" s="72"/>
      <c r="EQR75" s="72"/>
      <c r="EQS75" s="72"/>
      <c r="EQT75" s="72"/>
      <c r="EQU75" s="72"/>
      <c r="EQV75" s="72"/>
      <c r="EQW75" s="72"/>
      <c r="EQX75" s="72"/>
      <c r="EQY75" s="72"/>
      <c r="EQZ75" s="72"/>
      <c r="ERA75" s="72"/>
      <c r="ERB75" s="72"/>
      <c r="ERC75" s="72"/>
      <c r="ERD75" s="72"/>
      <c r="ERE75" s="72"/>
      <c r="ERF75" s="72"/>
      <c r="ERG75" s="72"/>
      <c r="ERH75" s="72"/>
      <c r="ERI75" s="72"/>
      <c r="ERJ75" s="72"/>
      <c r="ERK75" s="72"/>
      <c r="ERL75" s="72"/>
      <c r="ERM75" s="72"/>
      <c r="ERN75" s="72"/>
      <c r="ERO75" s="72"/>
      <c r="ERP75" s="72"/>
      <c r="ERQ75" s="72"/>
      <c r="ERR75" s="72"/>
      <c r="ERS75" s="72"/>
      <c r="ERT75" s="72"/>
      <c r="ERU75" s="72"/>
      <c r="ERV75" s="72"/>
      <c r="ERW75" s="72"/>
      <c r="ERX75" s="72"/>
      <c r="ERY75" s="72"/>
      <c r="ERZ75" s="72"/>
      <c r="ESA75" s="72"/>
      <c r="ESB75" s="72"/>
      <c r="ESC75" s="72"/>
      <c r="ESD75" s="72"/>
      <c r="ESE75" s="72"/>
      <c r="ESF75" s="72"/>
      <c r="ESG75" s="72"/>
      <c r="ESH75" s="72"/>
      <c r="ESI75" s="72"/>
      <c r="ESJ75" s="72"/>
      <c r="ESK75" s="72"/>
      <c r="ESL75" s="72"/>
      <c r="ESM75" s="72"/>
      <c r="ESN75" s="72"/>
      <c r="ESO75" s="72"/>
      <c r="ESP75" s="72"/>
      <c r="ESQ75" s="72"/>
      <c r="ESR75" s="72"/>
      <c r="ESS75" s="72"/>
      <c r="EST75" s="72"/>
      <c r="ESU75" s="72"/>
      <c r="ESV75" s="72"/>
      <c r="ESW75" s="72"/>
      <c r="ESX75" s="72"/>
      <c r="ESY75" s="72"/>
      <c r="ESZ75" s="72"/>
      <c r="ETA75" s="72"/>
      <c r="ETB75" s="72"/>
      <c r="ETC75" s="72"/>
      <c r="ETD75" s="72"/>
      <c r="ETE75" s="72"/>
      <c r="ETF75" s="72"/>
      <c r="ETG75" s="72"/>
      <c r="ETH75" s="72"/>
      <c r="ETI75" s="72"/>
      <c r="ETJ75" s="72"/>
      <c r="ETK75" s="72"/>
      <c r="ETL75" s="72"/>
      <c r="ETM75" s="72"/>
      <c r="ETN75" s="72"/>
      <c r="ETO75" s="72"/>
      <c r="ETP75" s="72"/>
      <c r="ETQ75" s="72"/>
      <c r="ETR75" s="72"/>
      <c r="ETS75" s="72"/>
      <c r="ETT75" s="72"/>
      <c r="ETU75" s="72"/>
      <c r="ETV75" s="72"/>
      <c r="ETW75" s="72"/>
      <c r="ETX75" s="72"/>
      <c r="ETY75" s="72"/>
      <c r="ETZ75" s="72"/>
      <c r="EUA75" s="72"/>
      <c r="EUB75" s="72"/>
      <c r="EUC75" s="72"/>
      <c r="EUD75" s="72"/>
      <c r="EUE75" s="72"/>
      <c r="EUF75" s="72"/>
      <c r="EUG75" s="72"/>
      <c r="EUH75" s="72"/>
      <c r="EUI75" s="72"/>
      <c r="EUJ75" s="72"/>
      <c r="EUK75" s="72"/>
      <c r="EUL75" s="72"/>
      <c r="EUM75" s="72"/>
      <c r="EUN75" s="72"/>
      <c r="EUO75" s="72"/>
      <c r="EUP75" s="72"/>
      <c r="EUQ75" s="72"/>
      <c r="EUR75" s="72"/>
      <c r="EUS75" s="72"/>
      <c r="EUT75" s="72"/>
      <c r="EUU75" s="72"/>
      <c r="EUV75" s="72"/>
      <c r="EUW75" s="72"/>
      <c r="EUX75" s="72"/>
      <c r="EUY75" s="72"/>
      <c r="EUZ75" s="72"/>
      <c r="EVA75" s="72"/>
      <c r="EVB75" s="72"/>
      <c r="EVC75" s="72"/>
      <c r="EVD75" s="72"/>
      <c r="EVE75" s="72"/>
      <c r="EVF75" s="72"/>
      <c r="EVG75" s="72"/>
      <c r="EVH75" s="72"/>
      <c r="EVI75" s="72"/>
      <c r="EVJ75" s="72"/>
      <c r="EVK75" s="72"/>
      <c r="EVL75" s="72"/>
      <c r="EVM75" s="72"/>
      <c r="EVN75" s="72"/>
      <c r="EVO75" s="72"/>
      <c r="EVP75" s="72"/>
      <c r="EVQ75" s="72"/>
      <c r="EVR75" s="72"/>
      <c r="EVS75" s="72"/>
      <c r="EVT75" s="72"/>
      <c r="EVU75" s="72"/>
      <c r="EVV75" s="72"/>
      <c r="EVW75" s="72"/>
      <c r="EVX75" s="72"/>
      <c r="EVY75" s="72"/>
      <c r="EVZ75" s="72"/>
      <c r="EWA75" s="72"/>
      <c r="EWB75" s="72"/>
      <c r="EWC75" s="72"/>
      <c r="EWD75" s="72"/>
      <c r="EWE75" s="72"/>
      <c r="EWF75" s="72"/>
      <c r="EWG75" s="72"/>
      <c r="EWH75" s="72"/>
      <c r="EWI75" s="72"/>
      <c r="EWJ75" s="72"/>
      <c r="EWK75" s="72"/>
      <c r="EWL75" s="72"/>
      <c r="EWM75" s="72"/>
      <c r="EWN75" s="72"/>
      <c r="EWO75" s="72"/>
      <c r="EWP75" s="72"/>
      <c r="EWQ75" s="72"/>
      <c r="EWR75" s="72"/>
      <c r="EWS75" s="72"/>
      <c r="EWT75" s="72"/>
      <c r="EWU75" s="72"/>
      <c r="EWV75" s="72"/>
      <c r="EWW75" s="72"/>
      <c r="EWX75" s="72"/>
      <c r="EWY75" s="72"/>
      <c r="EWZ75" s="72"/>
      <c r="EXA75" s="72"/>
      <c r="EXB75" s="72"/>
      <c r="EXC75" s="72"/>
      <c r="EXD75" s="72"/>
      <c r="EXE75" s="72"/>
      <c r="EXF75" s="72"/>
      <c r="EXG75" s="72"/>
      <c r="EXH75" s="72"/>
      <c r="EXI75" s="72"/>
      <c r="EXJ75" s="72"/>
      <c r="EXK75" s="72"/>
      <c r="EXL75" s="72"/>
      <c r="EXM75" s="72"/>
      <c r="EXN75" s="72"/>
      <c r="EXO75" s="72"/>
      <c r="EXP75" s="72"/>
      <c r="EXQ75" s="72"/>
      <c r="EXR75" s="72"/>
      <c r="EXS75" s="72"/>
      <c r="EXT75" s="72"/>
      <c r="EXU75" s="72"/>
      <c r="EXV75" s="72"/>
      <c r="EXW75" s="72"/>
      <c r="EXX75" s="72"/>
      <c r="EXY75" s="72"/>
      <c r="EXZ75" s="72"/>
      <c r="EYA75" s="72"/>
      <c r="EYB75" s="72"/>
      <c r="EYC75" s="72"/>
      <c r="EYD75" s="72"/>
      <c r="EYE75" s="72"/>
      <c r="EYF75" s="72"/>
      <c r="EYG75" s="72"/>
      <c r="EYH75" s="72"/>
      <c r="EYI75" s="72"/>
      <c r="EYJ75" s="72"/>
      <c r="EYK75" s="72"/>
      <c r="EYL75" s="72"/>
      <c r="EYM75" s="72"/>
      <c r="EYN75" s="72"/>
      <c r="EYO75" s="72"/>
      <c r="EYP75" s="72"/>
      <c r="EYQ75" s="72"/>
      <c r="EYR75" s="72"/>
      <c r="EYS75" s="72"/>
      <c r="EYT75" s="72"/>
      <c r="EYU75" s="72"/>
      <c r="EYV75" s="72"/>
      <c r="EYW75" s="72"/>
      <c r="EYX75" s="72"/>
      <c r="EYY75" s="72"/>
      <c r="EYZ75" s="72"/>
      <c r="EZA75" s="72"/>
      <c r="EZB75" s="72"/>
      <c r="EZC75" s="72"/>
      <c r="EZD75" s="72"/>
      <c r="EZE75" s="72"/>
      <c r="EZF75" s="72"/>
      <c r="EZG75" s="72"/>
      <c r="EZH75" s="72"/>
      <c r="EZI75" s="72"/>
      <c r="EZJ75" s="72"/>
      <c r="EZK75" s="72"/>
      <c r="EZL75" s="72"/>
      <c r="EZM75" s="72"/>
      <c r="EZN75" s="72"/>
      <c r="EZO75" s="72"/>
      <c r="EZP75" s="72"/>
      <c r="EZQ75" s="72"/>
      <c r="EZR75" s="72"/>
      <c r="EZS75" s="72"/>
      <c r="EZT75" s="72"/>
      <c r="EZU75" s="72"/>
      <c r="EZV75" s="72"/>
      <c r="EZW75" s="72"/>
      <c r="EZX75" s="72"/>
      <c r="EZY75" s="72"/>
      <c r="EZZ75" s="72"/>
      <c r="FAA75" s="72"/>
      <c r="FAB75" s="72"/>
      <c r="FAC75" s="72"/>
      <c r="FAD75" s="72"/>
      <c r="FAE75" s="72"/>
      <c r="FAF75" s="72"/>
      <c r="FAG75" s="72"/>
      <c r="FAH75" s="72"/>
      <c r="FAI75" s="72"/>
      <c r="FAJ75" s="72"/>
      <c r="FAK75" s="72"/>
      <c r="FAL75" s="72"/>
      <c r="FAM75" s="72"/>
      <c r="FAN75" s="72"/>
      <c r="FAO75" s="72"/>
      <c r="FAP75" s="72"/>
      <c r="FAQ75" s="72"/>
      <c r="FAR75" s="72"/>
      <c r="FAS75" s="72"/>
      <c r="FAT75" s="72"/>
      <c r="FAU75" s="72"/>
      <c r="FAV75" s="72"/>
      <c r="FAW75" s="72"/>
      <c r="FAX75" s="72"/>
      <c r="FAY75" s="72"/>
      <c r="FAZ75" s="72"/>
      <c r="FBA75" s="72"/>
      <c r="FBB75" s="72"/>
      <c r="FBC75" s="72"/>
      <c r="FBD75" s="72"/>
      <c r="FBE75" s="72"/>
      <c r="FBF75" s="72"/>
      <c r="FBG75" s="72"/>
      <c r="FBH75" s="72"/>
      <c r="FBI75" s="72"/>
      <c r="FBJ75" s="72"/>
      <c r="FBK75" s="72"/>
      <c r="FBL75" s="72"/>
      <c r="FBM75" s="72"/>
      <c r="FBN75" s="72"/>
      <c r="FBO75" s="72"/>
      <c r="FBP75" s="72"/>
      <c r="FBQ75" s="72"/>
      <c r="FBR75" s="72"/>
      <c r="FBS75" s="72"/>
      <c r="FBT75" s="72"/>
      <c r="FBU75" s="72"/>
      <c r="FBV75" s="72"/>
      <c r="FBW75" s="72"/>
      <c r="FBX75" s="72"/>
      <c r="FBY75" s="72"/>
      <c r="FBZ75" s="72"/>
      <c r="FCA75" s="72"/>
      <c r="FCB75" s="72"/>
      <c r="FCC75" s="72"/>
      <c r="FCD75" s="72"/>
      <c r="FCE75" s="72"/>
      <c r="FCF75" s="72"/>
      <c r="FCG75" s="72"/>
      <c r="FCH75" s="72"/>
      <c r="FCI75" s="72"/>
      <c r="FCJ75" s="72"/>
      <c r="FCK75" s="72"/>
      <c r="FCL75" s="72"/>
      <c r="FCM75" s="72"/>
      <c r="FCN75" s="72"/>
      <c r="FCO75" s="72"/>
      <c r="FCP75" s="72"/>
      <c r="FCQ75" s="72"/>
      <c r="FCR75" s="72"/>
      <c r="FCS75" s="72"/>
      <c r="FCT75" s="72"/>
      <c r="FCU75" s="72"/>
      <c r="FCV75" s="72"/>
      <c r="FCW75" s="72"/>
      <c r="FCX75" s="72"/>
      <c r="FCY75" s="72"/>
      <c r="FCZ75" s="72"/>
      <c r="FDA75" s="72"/>
      <c r="FDB75" s="72"/>
      <c r="FDC75" s="72"/>
      <c r="FDD75" s="72"/>
      <c r="FDE75" s="72"/>
      <c r="FDF75" s="72"/>
      <c r="FDG75" s="72"/>
      <c r="FDH75" s="72"/>
      <c r="FDI75" s="72"/>
      <c r="FDJ75" s="72"/>
      <c r="FDK75" s="72"/>
      <c r="FDL75" s="72"/>
      <c r="FDM75" s="72"/>
      <c r="FDN75" s="72"/>
      <c r="FDO75" s="72"/>
      <c r="FDP75" s="72"/>
      <c r="FDQ75" s="72"/>
      <c r="FDR75" s="72"/>
      <c r="FDS75" s="72"/>
      <c r="FDT75" s="72"/>
      <c r="FDU75" s="72"/>
      <c r="FDV75" s="72"/>
      <c r="FDW75" s="72"/>
      <c r="FDX75" s="72"/>
      <c r="FDY75" s="72"/>
      <c r="FDZ75" s="72"/>
      <c r="FEA75" s="72"/>
      <c r="FEB75" s="72"/>
      <c r="FEC75" s="72"/>
      <c r="FED75" s="72"/>
      <c r="FEE75" s="72"/>
      <c r="FEF75" s="72"/>
      <c r="FEG75" s="72"/>
      <c r="FEH75" s="72"/>
      <c r="FEI75" s="72"/>
      <c r="FEJ75" s="72"/>
      <c r="FEK75" s="72"/>
      <c r="FEL75" s="72"/>
      <c r="FEM75" s="72"/>
      <c r="FEN75" s="72"/>
      <c r="FEO75" s="72"/>
      <c r="FEP75" s="72"/>
      <c r="FEQ75" s="72"/>
      <c r="FER75" s="72"/>
      <c r="FES75" s="72"/>
      <c r="FET75" s="72"/>
      <c r="FEU75" s="72"/>
      <c r="FEV75" s="72"/>
      <c r="FEW75" s="72"/>
      <c r="FEX75" s="72"/>
      <c r="FEY75" s="72"/>
      <c r="FEZ75" s="72"/>
      <c r="FFA75" s="72"/>
      <c r="FFB75" s="72"/>
      <c r="FFC75" s="72"/>
      <c r="FFD75" s="72"/>
      <c r="FFE75" s="72"/>
      <c r="FFF75" s="72"/>
      <c r="FFG75" s="72"/>
      <c r="FFH75" s="72"/>
      <c r="FFI75" s="72"/>
      <c r="FFJ75" s="72"/>
      <c r="FFK75" s="72"/>
      <c r="FFL75" s="72"/>
      <c r="FFM75" s="72"/>
      <c r="FFN75" s="72"/>
      <c r="FFO75" s="72"/>
      <c r="FFP75" s="72"/>
      <c r="FFQ75" s="72"/>
      <c r="FFR75" s="72"/>
      <c r="FFS75" s="72"/>
      <c r="FFT75" s="72"/>
      <c r="FFU75" s="72"/>
      <c r="FFV75" s="72"/>
      <c r="FFW75" s="72"/>
      <c r="FFX75" s="72"/>
      <c r="FFY75" s="72"/>
      <c r="FFZ75" s="72"/>
      <c r="FGA75" s="72"/>
      <c r="FGB75" s="72"/>
      <c r="FGC75" s="72"/>
      <c r="FGD75" s="72"/>
      <c r="FGE75" s="72"/>
      <c r="FGF75" s="72"/>
      <c r="FGG75" s="72"/>
      <c r="FGH75" s="72"/>
      <c r="FGI75" s="72"/>
      <c r="FGJ75" s="72"/>
      <c r="FGK75" s="72"/>
      <c r="FGL75" s="72"/>
      <c r="FGM75" s="72"/>
      <c r="FGN75" s="72"/>
      <c r="FGO75" s="72"/>
      <c r="FGP75" s="72"/>
      <c r="FGQ75" s="72"/>
      <c r="FGR75" s="72"/>
      <c r="FGS75" s="72"/>
      <c r="FGT75" s="72"/>
      <c r="FGU75" s="72"/>
      <c r="FGV75" s="72"/>
      <c r="FGW75" s="72"/>
      <c r="FGX75" s="72"/>
      <c r="FGY75" s="72"/>
      <c r="FGZ75" s="72"/>
      <c r="FHA75" s="72"/>
      <c r="FHB75" s="72"/>
      <c r="FHC75" s="72"/>
      <c r="FHD75" s="72"/>
      <c r="FHE75" s="72"/>
      <c r="FHF75" s="72"/>
      <c r="FHG75" s="72"/>
      <c r="FHH75" s="72"/>
      <c r="FHI75" s="72"/>
      <c r="FHJ75" s="72"/>
      <c r="FHK75" s="72"/>
      <c r="FHL75" s="72"/>
      <c r="FHM75" s="72"/>
      <c r="FHN75" s="72"/>
      <c r="FHO75" s="72"/>
      <c r="FHP75" s="72"/>
      <c r="FHQ75" s="72"/>
      <c r="FHR75" s="72"/>
      <c r="FHS75" s="72"/>
      <c r="FHT75" s="72"/>
      <c r="FHU75" s="72"/>
      <c r="FHV75" s="72"/>
      <c r="FHW75" s="72"/>
      <c r="FHX75" s="72"/>
      <c r="FHY75" s="72"/>
      <c r="FHZ75" s="72"/>
      <c r="FIA75" s="72"/>
      <c r="FIB75" s="72"/>
      <c r="FIC75" s="72"/>
      <c r="FID75" s="72"/>
      <c r="FIE75" s="72"/>
      <c r="FIF75" s="72"/>
      <c r="FIG75" s="72"/>
      <c r="FIH75" s="72"/>
      <c r="FII75" s="72"/>
      <c r="FIJ75" s="72"/>
      <c r="FIK75" s="72"/>
      <c r="FIL75" s="72"/>
      <c r="FIM75" s="72"/>
      <c r="FIN75" s="72"/>
      <c r="FIO75" s="72"/>
      <c r="FIP75" s="72"/>
      <c r="FIQ75" s="72"/>
      <c r="FIR75" s="72"/>
      <c r="FIS75" s="72"/>
      <c r="FIT75" s="72"/>
      <c r="FIU75" s="72"/>
      <c r="FIV75" s="72"/>
      <c r="FIW75" s="72"/>
      <c r="FIX75" s="72"/>
      <c r="FIY75" s="72"/>
      <c r="FIZ75" s="72"/>
      <c r="FJA75" s="72"/>
      <c r="FJB75" s="72"/>
      <c r="FJC75" s="72"/>
      <c r="FJD75" s="72"/>
      <c r="FJE75" s="72"/>
      <c r="FJF75" s="72"/>
      <c r="FJG75" s="72"/>
      <c r="FJH75" s="72"/>
      <c r="FJI75" s="72"/>
      <c r="FJJ75" s="72"/>
      <c r="FJK75" s="72"/>
      <c r="FJL75" s="72"/>
      <c r="FJM75" s="72"/>
      <c r="FJN75" s="72"/>
      <c r="FJO75" s="72"/>
      <c r="FJP75" s="72"/>
      <c r="FJQ75" s="72"/>
      <c r="FJR75" s="72"/>
      <c r="FJS75" s="72"/>
      <c r="FJT75" s="72"/>
      <c r="FJU75" s="72"/>
      <c r="FJV75" s="72"/>
      <c r="FJW75" s="72"/>
      <c r="FJX75" s="72"/>
      <c r="FJY75" s="72"/>
      <c r="FJZ75" s="72"/>
      <c r="FKA75" s="72"/>
      <c r="FKB75" s="72"/>
      <c r="FKC75" s="72"/>
      <c r="FKD75" s="72"/>
      <c r="FKE75" s="72"/>
      <c r="FKF75" s="72"/>
      <c r="FKG75" s="72"/>
      <c r="FKH75" s="72"/>
      <c r="FKI75" s="72"/>
      <c r="FKJ75" s="72"/>
      <c r="FKK75" s="72"/>
      <c r="FKL75" s="72"/>
      <c r="FKM75" s="72"/>
      <c r="FKN75" s="72"/>
      <c r="FKO75" s="72"/>
      <c r="FKP75" s="72"/>
      <c r="FKQ75" s="72"/>
      <c r="FKR75" s="72"/>
      <c r="FKS75" s="72"/>
      <c r="FKT75" s="72"/>
      <c r="FKU75" s="72"/>
      <c r="FKV75" s="72"/>
      <c r="FKW75" s="72"/>
      <c r="FKX75" s="72"/>
      <c r="FKY75" s="72"/>
      <c r="FKZ75" s="72"/>
      <c r="FLA75" s="72"/>
      <c r="FLB75" s="72"/>
      <c r="FLC75" s="72"/>
      <c r="FLD75" s="72"/>
      <c r="FLE75" s="72"/>
      <c r="FLF75" s="72"/>
      <c r="FLG75" s="72"/>
      <c r="FLH75" s="72"/>
      <c r="FLI75" s="72"/>
      <c r="FLJ75" s="72"/>
      <c r="FLK75" s="72"/>
      <c r="FLL75" s="72"/>
      <c r="FLM75" s="72"/>
      <c r="FLN75" s="72"/>
      <c r="FLO75" s="72"/>
      <c r="FLP75" s="72"/>
      <c r="FLQ75" s="72"/>
      <c r="FLR75" s="72"/>
      <c r="FLS75" s="72"/>
      <c r="FLT75" s="72"/>
      <c r="FLU75" s="72"/>
      <c r="FLV75" s="72"/>
      <c r="FLW75" s="72"/>
      <c r="FLX75" s="72"/>
      <c r="FLY75" s="72"/>
      <c r="FLZ75" s="72"/>
      <c r="FMA75" s="72"/>
      <c r="FMB75" s="72"/>
      <c r="FMC75" s="72"/>
      <c r="FMD75" s="72"/>
      <c r="FME75" s="72"/>
      <c r="FMF75" s="72"/>
      <c r="FMG75" s="72"/>
      <c r="FMH75" s="72"/>
      <c r="FMI75" s="72"/>
      <c r="FMJ75" s="72"/>
      <c r="FMK75" s="72"/>
      <c r="FML75" s="72"/>
      <c r="FMM75" s="72"/>
      <c r="FMN75" s="72"/>
      <c r="FMO75" s="72"/>
      <c r="FMP75" s="72"/>
      <c r="FMQ75" s="72"/>
      <c r="FMR75" s="72"/>
      <c r="FMS75" s="72"/>
      <c r="FMT75" s="72"/>
      <c r="FMU75" s="72"/>
      <c r="FMV75" s="72"/>
      <c r="FMW75" s="72"/>
      <c r="FMX75" s="72"/>
      <c r="FMY75" s="72"/>
      <c r="FMZ75" s="72"/>
      <c r="FNA75" s="72"/>
      <c r="FNB75" s="72"/>
      <c r="FNC75" s="72"/>
      <c r="FND75" s="72"/>
      <c r="FNE75" s="72"/>
      <c r="FNF75" s="72"/>
      <c r="FNG75" s="72"/>
      <c r="FNH75" s="72"/>
      <c r="FNI75" s="72"/>
      <c r="FNJ75" s="72"/>
      <c r="FNK75" s="72"/>
      <c r="FNL75" s="72"/>
      <c r="FNM75" s="72"/>
      <c r="FNN75" s="72"/>
      <c r="FNO75" s="72"/>
      <c r="FNP75" s="72"/>
      <c r="FNQ75" s="72"/>
      <c r="FNR75" s="72"/>
      <c r="FNS75" s="72"/>
      <c r="FNT75" s="72"/>
      <c r="FNU75" s="72"/>
      <c r="FNV75" s="72"/>
      <c r="FNW75" s="72"/>
      <c r="FNX75" s="72"/>
      <c r="FNY75" s="72"/>
      <c r="FNZ75" s="72"/>
      <c r="FOA75" s="72"/>
      <c r="FOB75" s="72"/>
      <c r="FOC75" s="72"/>
      <c r="FOD75" s="72"/>
      <c r="FOE75" s="72"/>
      <c r="FOF75" s="72"/>
      <c r="FOG75" s="72"/>
      <c r="FOH75" s="72"/>
      <c r="FOI75" s="72"/>
      <c r="FOJ75" s="72"/>
      <c r="FOK75" s="72"/>
      <c r="FOL75" s="72"/>
      <c r="FOM75" s="72"/>
      <c r="FON75" s="72"/>
      <c r="FOO75" s="72"/>
      <c r="FOP75" s="72"/>
      <c r="FOQ75" s="72"/>
      <c r="FOR75" s="72"/>
      <c r="FOS75" s="72"/>
      <c r="FOT75" s="72"/>
      <c r="FOU75" s="72"/>
      <c r="FOV75" s="72"/>
      <c r="FOW75" s="72"/>
      <c r="FOX75" s="72"/>
      <c r="FOY75" s="72"/>
      <c r="FOZ75" s="72"/>
      <c r="FPA75" s="72"/>
      <c r="FPB75" s="72"/>
      <c r="FPC75" s="72"/>
      <c r="FPD75" s="72"/>
      <c r="FPE75" s="72"/>
      <c r="FPF75" s="72"/>
      <c r="FPG75" s="72"/>
      <c r="FPH75" s="72"/>
      <c r="FPI75" s="72"/>
      <c r="FPJ75" s="72"/>
      <c r="FPK75" s="72"/>
      <c r="FPL75" s="72"/>
      <c r="FPM75" s="72"/>
      <c r="FPN75" s="72"/>
      <c r="FPO75" s="72"/>
      <c r="FPP75" s="72"/>
      <c r="FPQ75" s="72"/>
      <c r="FPR75" s="72"/>
      <c r="FPS75" s="72"/>
      <c r="FPT75" s="72"/>
      <c r="FPU75" s="72"/>
      <c r="FPV75" s="72"/>
      <c r="FPW75" s="72"/>
      <c r="FPX75" s="72"/>
      <c r="FPY75" s="72"/>
      <c r="FPZ75" s="72"/>
      <c r="FQA75" s="72"/>
      <c r="FQB75" s="72"/>
      <c r="FQC75" s="72"/>
      <c r="FQD75" s="72"/>
      <c r="FQE75" s="72"/>
      <c r="FQF75" s="72"/>
      <c r="FQG75" s="72"/>
      <c r="FQH75" s="72"/>
      <c r="FQI75" s="72"/>
      <c r="FQJ75" s="72"/>
      <c r="FQK75" s="72"/>
      <c r="FQL75" s="72"/>
      <c r="FQM75" s="72"/>
      <c r="FQN75" s="72"/>
      <c r="FQO75" s="72"/>
      <c r="FQP75" s="72"/>
      <c r="FQQ75" s="72"/>
      <c r="FQR75" s="72"/>
      <c r="FQS75" s="72"/>
      <c r="FQT75" s="72"/>
      <c r="FQU75" s="72"/>
      <c r="FQV75" s="72"/>
      <c r="FQW75" s="72"/>
      <c r="FQX75" s="72"/>
      <c r="FQY75" s="72"/>
      <c r="FQZ75" s="72"/>
      <c r="FRA75" s="72"/>
      <c r="FRB75" s="72"/>
      <c r="FRC75" s="72"/>
      <c r="FRD75" s="72"/>
      <c r="FRE75" s="72"/>
      <c r="FRF75" s="72"/>
      <c r="FRG75" s="72"/>
      <c r="FRH75" s="72"/>
      <c r="FRI75" s="72"/>
      <c r="FRJ75" s="72"/>
      <c r="FRK75" s="72"/>
      <c r="FRL75" s="72"/>
      <c r="FRM75" s="72"/>
      <c r="FRN75" s="72"/>
      <c r="FRO75" s="72"/>
      <c r="FRP75" s="72"/>
      <c r="FRQ75" s="72"/>
      <c r="FRR75" s="72"/>
      <c r="FRS75" s="72"/>
      <c r="FRT75" s="72"/>
      <c r="FRU75" s="72"/>
      <c r="FRV75" s="72"/>
      <c r="FRW75" s="72"/>
      <c r="FRX75" s="72"/>
      <c r="FRY75" s="72"/>
      <c r="FRZ75" s="72"/>
      <c r="FSA75" s="72"/>
      <c r="FSB75" s="72"/>
      <c r="FSC75" s="72"/>
      <c r="FSD75" s="72"/>
      <c r="FSE75" s="72"/>
      <c r="FSF75" s="72"/>
      <c r="FSG75" s="72"/>
      <c r="FSH75" s="72"/>
      <c r="FSI75" s="72"/>
      <c r="FSJ75" s="72"/>
      <c r="FSK75" s="72"/>
      <c r="FSL75" s="72"/>
      <c r="FSM75" s="72"/>
      <c r="FSN75" s="72"/>
      <c r="FSO75" s="72"/>
      <c r="FSP75" s="72"/>
      <c r="FSQ75" s="72"/>
      <c r="FSR75" s="72"/>
      <c r="FSS75" s="72"/>
      <c r="FST75" s="72"/>
      <c r="FSU75" s="72"/>
      <c r="FSV75" s="72"/>
      <c r="FSW75" s="72"/>
      <c r="FSX75" s="72"/>
      <c r="FSY75" s="72"/>
      <c r="FSZ75" s="72"/>
      <c r="FTA75" s="72"/>
      <c r="FTB75" s="72"/>
      <c r="FTC75" s="72"/>
      <c r="FTD75" s="72"/>
      <c r="FTE75" s="72"/>
      <c r="FTF75" s="72"/>
      <c r="FTG75" s="72"/>
      <c r="FTH75" s="72"/>
      <c r="FTI75" s="72"/>
      <c r="FTJ75" s="72"/>
      <c r="FTK75" s="72"/>
      <c r="FTL75" s="72"/>
      <c r="FTM75" s="72"/>
      <c r="FTN75" s="72"/>
      <c r="FTO75" s="72"/>
      <c r="FTP75" s="72"/>
      <c r="FTQ75" s="72"/>
      <c r="FTR75" s="72"/>
      <c r="FTS75" s="72"/>
      <c r="FTT75" s="72"/>
      <c r="FTU75" s="72"/>
      <c r="FTV75" s="72"/>
      <c r="FTW75" s="72"/>
      <c r="FTX75" s="72"/>
      <c r="FTY75" s="72"/>
      <c r="FTZ75" s="72"/>
      <c r="FUA75" s="72"/>
      <c r="FUB75" s="72"/>
      <c r="FUC75" s="72"/>
      <c r="FUD75" s="72"/>
      <c r="FUE75" s="72"/>
      <c r="FUF75" s="72"/>
      <c r="FUG75" s="72"/>
      <c r="FUH75" s="72"/>
      <c r="FUI75" s="72"/>
      <c r="FUJ75" s="72"/>
      <c r="FUK75" s="72"/>
      <c r="FUL75" s="72"/>
      <c r="FUM75" s="72"/>
      <c r="FUN75" s="72"/>
      <c r="FUO75" s="72"/>
      <c r="FUP75" s="72"/>
      <c r="FUQ75" s="72"/>
      <c r="FUR75" s="72"/>
      <c r="FUS75" s="72"/>
      <c r="FUT75" s="72"/>
      <c r="FUU75" s="72"/>
      <c r="FUV75" s="72"/>
      <c r="FUW75" s="72"/>
      <c r="FUX75" s="72"/>
      <c r="FUY75" s="72"/>
      <c r="FUZ75" s="72"/>
      <c r="FVA75" s="72"/>
      <c r="FVB75" s="72"/>
      <c r="FVC75" s="72"/>
      <c r="FVD75" s="72"/>
      <c r="FVE75" s="72"/>
      <c r="FVF75" s="72"/>
      <c r="FVG75" s="72"/>
      <c r="FVH75" s="72"/>
      <c r="FVI75" s="72"/>
      <c r="FVJ75" s="72"/>
      <c r="FVK75" s="72"/>
      <c r="FVL75" s="72"/>
      <c r="FVM75" s="72"/>
      <c r="FVN75" s="72"/>
      <c r="FVO75" s="72"/>
      <c r="FVP75" s="72"/>
      <c r="FVQ75" s="72"/>
      <c r="FVR75" s="72"/>
      <c r="FVS75" s="72"/>
      <c r="FVT75" s="72"/>
      <c r="FVU75" s="72"/>
      <c r="FVV75" s="72"/>
      <c r="FVW75" s="72"/>
      <c r="FVX75" s="72"/>
      <c r="FVY75" s="72"/>
      <c r="FVZ75" s="72"/>
      <c r="FWA75" s="72"/>
      <c r="FWB75" s="72"/>
      <c r="FWC75" s="72"/>
      <c r="FWD75" s="72"/>
      <c r="FWE75" s="72"/>
      <c r="FWF75" s="72"/>
      <c r="FWG75" s="72"/>
      <c r="FWH75" s="72"/>
      <c r="FWI75" s="72"/>
      <c r="FWJ75" s="72"/>
      <c r="FWK75" s="72"/>
      <c r="FWL75" s="72"/>
      <c r="FWM75" s="72"/>
      <c r="FWN75" s="72"/>
      <c r="FWO75" s="72"/>
      <c r="FWP75" s="72"/>
      <c r="FWQ75" s="72"/>
      <c r="FWR75" s="72"/>
      <c r="FWS75" s="72"/>
      <c r="FWT75" s="72"/>
      <c r="FWU75" s="72"/>
      <c r="FWV75" s="72"/>
      <c r="FWW75" s="72"/>
      <c r="FWX75" s="72"/>
      <c r="FWY75" s="72"/>
      <c r="FWZ75" s="72"/>
      <c r="FXA75" s="72"/>
      <c r="FXB75" s="72"/>
      <c r="FXC75" s="72"/>
      <c r="FXD75" s="72"/>
      <c r="FXE75" s="72"/>
      <c r="FXF75" s="72"/>
      <c r="FXG75" s="72"/>
      <c r="FXH75" s="72"/>
      <c r="FXI75" s="72"/>
      <c r="FXJ75" s="72"/>
      <c r="FXK75" s="72"/>
      <c r="FXL75" s="72"/>
      <c r="FXM75" s="72"/>
      <c r="FXN75" s="72"/>
      <c r="FXO75" s="72"/>
      <c r="FXP75" s="72"/>
      <c r="FXQ75" s="72"/>
      <c r="FXR75" s="72"/>
      <c r="FXS75" s="72"/>
      <c r="FXT75" s="72"/>
      <c r="FXU75" s="72"/>
      <c r="FXV75" s="72"/>
      <c r="FXW75" s="72"/>
      <c r="FXX75" s="72"/>
      <c r="FXY75" s="72"/>
      <c r="FXZ75" s="72"/>
      <c r="FYA75" s="72"/>
      <c r="FYB75" s="72"/>
      <c r="FYC75" s="72"/>
      <c r="FYD75" s="72"/>
      <c r="FYE75" s="72"/>
      <c r="FYF75" s="72"/>
      <c r="FYG75" s="72"/>
      <c r="FYH75" s="72"/>
      <c r="FYI75" s="72"/>
      <c r="FYJ75" s="72"/>
      <c r="FYK75" s="72"/>
      <c r="FYL75" s="72"/>
      <c r="FYM75" s="72"/>
      <c r="FYN75" s="72"/>
      <c r="FYO75" s="72"/>
      <c r="FYP75" s="72"/>
      <c r="FYQ75" s="72"/>
      <c r="FYR75" s="72"/>
      <c r="FYS75" s="72"/>
      <c r="FYT75" s="72"/>
      <c r="FYU75" s="72"/>
      <c r="FYV75" s="72"/>
      <c r="FYW75" s="72"/>
      <c r="FYX75" s="72"/>
      <c r="FYY75" s="72"/>
      <c r="FYZ75" s="72"/>
      <c r="FZA75" s="72"/>
      <c r="FZB75" s="72"/>
      <c r="FZC75" s="72"/>
      <c r="FZD75" s="72"/>
      <c r="FZE75" s="72"/>
      <c r="FZF75" s="72"/>
      <c r="FZG75" s="72"/>
      <c r="FZH75" s="72"/>
      <c r="FZI75" s="72"/>
      <c r="FZJ75" s="72"/>
      <c r="FZK75" s="72"/>
      <c r="FZL75" s="72"/>
      <c r="FZM75" s="72"/>
      <c r="FZN75" s="72"/>
      <c r="FZO75" s="72"/>
      <c r="FZP75" s="72"/>
      <c r="FZQ75" s="72"/>
      <c r="FZR75" s="72"/>
      <c r="FZS75" s="72"/>
      <c r="FZT75" s="72"/>
      <c r="FZU75" s="72"/>
      <c r="FZV75" s="72"/>
      <c r="FZW75" s="72"/>
      <c r="FZX75" s="72"/>
      <c r="FZY75" s="72"/>
      <c r="FZZ75" s="72"/>
      <c r="GAA75" s="72"/>
      <c r="GAB75" s="72"/>
      <c r="GAC75" s="72"/>
      <c r="GAD75" s="72"/>
      <c r="GAE75" s="72"/>
      <c r="GAF75" s="72"/>
      <c r="GAG75" s="72"/>
      <c r="GAH75" s="72"/>
      <c r="GAI75" s="72"/>
      <c r="GAJ75" s="72"/>
      <c r="GAK75" s="72"/>
      <c r="GAL75" s="72"/>
      <c r="GAM75" s="72"/>
      <c r="GAN75" s="72"/>
      <c r="GAO75" s="72"/>
      <c r="GAP75" s="72"/>
      <c r="GAQ75" s="72"/>
      <c r="GAR75" s="72"/>
      <c r="GAS75" s="72"/>
      <c r="GAT75" s="72"/>
      <c r="GAU75" s="72"/>
      <c r="GAV75" s="72"/>
      <c r="GAW75" s="72"/>
      <c r="GAX75" s="72"/>
      <c r="GAY75" s="72"/>
      <c r="GAZ75" s="72"/>
      <c r="GBA75" s="72"/>
      <c r="GBB75" s="72"/>
      <c r="GBC75" s="72"/>
      <c r="GBD75" s="72"/>
      <c r="GBE75" s="72"/>
      <c r="GBF75" s="72"/>
      <c r="GBG75" s="72"/>
      <c r="GBH75" s="72"/>
      <c r="GBI75" s="72"/>
      <c r="GBJ75" s="72"/>
      <c r="GBK75" s="72"/>
      <c r="GBL75" s="72"/>
      <c r="GBM75" s="72"/>
      <c r="GBN75" s="72"/>
      <c r="GBO75" s="72"/>
      <c r="GBP75" s="72"/>
      <c r="GBQ75" s="72"/>
      <c r="GBR75" s="72"/>
      <c r="GBS75" s="72"/>
      <c r="GBT75" s="72"/>
      <c r="GBU75" s="72"/>
      <c r="GBV75" s="72"/>
      <c r="GBW75" s="72"/>
      <c r="GBX75" s="72"/>
      <c r="GBY75" s="72"/>
      <c r="GBZ75" s="72"/>
      <c r="GCA75" s="72"/>
      <c r="GCB75" s="72"/>
      <c r="GCC75" s="72"/>
      <c r="GCD75" s="72"/>
      <c r="GCE75" s="72"/>
      <c r="GCF75" s="72"/>
      <c r="GCG75" s="72"/>
      <c r="GCH75" s="72"/>
      <c r="GCI75" s="72"/>
      <c r="GCJ75" s="72"/>
      <c r="GCK75" s="72"/>
      <c r="GCL75" s="72"/>
      <c r="GCM75" s="72"/>
      <c r="GCN75" s="72"/>
      <c r="GCO75" s="72"/>
      <c r="GCP75" s="72"/>
      <c r="GCQ75" s="72"/>
      <c r="GCR75" s="72"/>
      <c r="GCS75" s="72"/>
      <c r="GCT75" s="72"/>
      <c r="GCU75" s="72"/>
      <c r="GCV75" s="72"/>
      <c r="GCW75" s="72"/>
      <c r="GCX75" s="72"/>
      <c r="GCY75" s="72"/>
      <c r="GCZ75" s="72"/>
      <c r="GDA75" s="72"/>
      <c r="GDB75" s="72"/>
      <c r="GDC75" s="72"/>
      <c r="GDD75" s="72"/>
      <c r="GDE75" s="72"/>
      <c r="GDF75" s="72"/>
      <c r="GDG75" s="72"/>
      <c r="GDH75" s="72"/>
      <c r="GDI75" s="72"/>
      <c r="GDJ75" s="72"/>
      <c r="GDK75" s="72"/>
      <c r="GDL75" s="72"/>
      <c r="GDM75" s="72"/>
      <c r="GDN75" s="72"/>
      <c r="GDO75" s="72"/>
      <c r="GDP75" s="72"/>
      <c r="GDQ75" s="72"/>
      <c r="GDR75" s="72"/>
      <c r="GDS75" s="72"/>
      <c r="GDT75" s="72"/>
      <c r="GDU75" s="72"/>
      <c r="GDV75" s="72"/>
      <c r="GDW75" s="72"/>
      <c r="GDX75" s="72"/>
      <c r="GDY75" s="72"/>
      <c r="GDZ75" s="72"/>
      <c r="GEA75" s="72"/>
      <c r="GEB75" s="72"/>
      <c r="GEC75" s="72"/>
      <c r="GED75" s="72"/>
      <c r="GEE75" s="72"/>
      <c r="GEF75" s="72"/>
      <c r="GEG75" s="72"/>
      <c r="GEH75" s="72"/>
      <c r="GEI75" s="72"/>
      <c r="GEJ75" s="72"/>
      <c r="GEK75" s="72"/>
      <c r="GEL75" s="72"/>
      <c r="GEM75" s="72"/>
      <c r="GEN75" s="72"/>
      <c r="GEO75" s="72"/>
      <c r="GEP75" s="72"/>
      <c r="GEQ75" s="72"/>
      <c r="GER75" s="72"/>
      <c r="GES75" s="72"/>
      <c r="GET75" s="72"/>
      <c r="GEU75" s="72"/>
      <c r="GEV75" s="72"/>
      <c r="GEW75" s="72"/>
      <c r="GEX75" s="72"/>
      <c r="GEY75" s="72"/>
      <c r="GEZ75" s="72"/>
      <c r="GFA75" s="72"/>
      <c r="GFB75" s="72"/>
      <c r="GFC75" s="72"/>
      <c r="GFD75" s="72"/>
      <c r="GFE75" s="72"/>
      <c r="GFF75" s="72"/>
      <c r="GFG75" s="72"/>
      <c r="GFH75" s="72"/>
      <c r="GFI75" s="72"/>
      <c r="GFJ75" s="72"/>
      <c r="GFK75" s="72"/>
      <c r="GFL75" s="72"/>
      <c r="GFM75" s="72"/>
      <c r="GFN75" s="72"/>
      <c r="GFO75" s="72"/>
      <c r="GFP75" s="72"/>
      <c r="GFQ75" s="72"/>
      <c r="GFR75" s="72"/>
      <c r="GFS75" s="72"/>
      <c r="GFT75" s="72"/>
      <c r="GFU75" s="72"/>
      <c r="GFV75" s="72"/>
      <c r="GFW75" s="72"/>
      <c r="GFX75" s="72"/>
      <c r="GFY75" s="72"/>
      <c r="GFZ75" s="72"/>
      <c r="GGA75" s="72"/>
      <c r="GGB75" s="72"/>
      <c r="GGC75" s="72"/>
      <c r="GGD75" s="72"/>
      <c r="GGE75" s="72"/>
      <c r="GGF75" s="72"/>
      <c r="GGG75" s="72"/>
      <c r="GGH75" s="72"/>
      <c r="GGI75" s="72"/>
      <c r="GGJ75" s="72"/>
      <c r="GGK75" s="72"/>
      <c r="GGL75" s="72"/>
      <c r="GGM75" s="72"/>
      <c r="GGN75" s="72"/>
      <c r="GGO75" s="72"/>
      <c r="GGP75" s="72"/>
      <c r="GGQ75" s="72"/>
      <c r="GGR75" s="72"/>
      <c r="GGS75" s="72"/>
      <c r="GGT75" s="72"/>
      <c r="GGU75" s="72"/>
      <c r="GGV75" s="72"/>
      <c r="GGW75" s="72"/>
      <c r="GGX75" s="72"/>
      <c r="GGY75" s="72"/>
      <c r="GGZ75" s="72"/>
      <c r="GHA75" s="72"/>
      <c r="GHB75" s="72"/>
      <c r="GHC75" s="72"/>
      <c r="GHD75" s="72"/>
      <c r="GHE75" s="72"/>
      <c r="GHF75" s="72"/>
      <c r="GHG75" s="72"/>
      <c r="GHH75" s="72"/>
      <c r="GHI75" s="72"/>
      <c r="GHJ75" s="72"/>
      <c r="GHK75" s="72"/>
      <c r="GHL75" s="72"/>
      <c r="GHM75" s="72"/>
      <c r="GHN75" s="72"/>
      <c r="GHO75" s="72"/>
      <c r="GHP75" s="72"/>
      <c r="GHQ75" s="72"/>
      <c r="GHR75" s="72"/>
      <c r="GHS75" s="72"/>
      <c r="GHT75" s="72"/>
      <c r="GHU75" s="72"/>
      <c r="GHV75" s="72"/>
      <c r="GHW75" s="72"/>
      <c r="GHX75" s="72"/>
      <c r="GHY75" s="72"/>
      <c r="GHZ75" s="72"/>
      <c r="GIA75" s="72"/>
      <c r="GIB75" s="72"/>
      <c r="GIC75" s="72"/>
      <c r="GID75" s="72"/>
      <c r="GIE75" s="72"/>
      <c r="GIF75" s="72"/>
      <c r="GIG75" s="72"/>
      <c r="GIH75" s="72"/>
      <c r="GII75" s="72"/>
      <c r="GIJ75" s="72"/>
      <c r="GIK75" s="72"/>
      <c r="GIL75" s="72"/>
      <c r="GIM75" s="72"/>
      <c r="GIN75" s="72"/>
      <c r="GIO75" s="72"/>
      <c r="GIP75" s="72"/>
      <c r="GIQ75" s="72"/>
      <c r="GIR75" s="72"/>
      <c r="GIS75" s="72"/>
      <c r="GIT75" s="72"/>
      <c r="GIU75" s="72"/>
      <c r="GIV75" s="72"/>
      <c r="GIW75" s="72"/>
      <c r="GIX75" s="72"/>
      <c r="GIY75" s="72"/>
      <c r="GIZ75" s="72"/>
      <c r="GJA75" s="72"/>
      <c r="GJB75" s="72"/>
      <c r="GJC75" s="72"/>
      <c r="GJD75" s="72"/>
      <c r="GJE75" s="72"/>
      <c r="GJF75" s="72"/>
      <c r="GJG75" s="72"/>
      <c r="GJH75" s="72"/>
      <c r="GJI75" s="72"/>
      <c r="GJJ75" s="72"/>
      <c r="GJK75" s="72"/>
      <c r="GJL75" s="72"/>
      <c r="GJM75" s="72"/>
      <c r="GJN75" s="72"/>
      <c r="GJO75" s="72"/>
      <c r="GJP75" s="72"/>
      <c r="GJQ75" s="72"/>
      <c r="GJR75" s="72"/>
      <c r="GJS75" s="72"/>
      <c r="GJT75" s="72"/>
      <c r="GJU75" s="72"/>
      <c r="GJV75" s="72"/>
      <c r="GJW75" s="72"/>
      <c r="GJX75" s="72"/>
      <c r="GJY75" s="72"/>
      <c r="GJZ75" s="72"/>
      <c r="GKA75" s="72"/>
      <c r="GKB75" s="72"/>
      <c r="GKC75" s="72"/>
      <c r="GKD75" s="72"/>
      <c r="GKE75" s="72"/>
      <c r="GKF75" s="72"/>
      <c r="GKG75" s="72"/>
      <c r="GKH75" s="72"/>
      <c r="GKI75" s="72"/>
      <c r="GKJ75" s="72"/>
      <c r="GKK75" s="72"/>
      <c r="GKL75" s="72"/>
      <c r="GKM75" s="72"/>
      <c r="GKN75" s="72"/>
      <c r="GKO75" s="72"/>
      <c r="GKP75" s="72"/>
      <c r="GKQ75" s="72"/>
      <c r="GKR75" s="72"/>
      <c r="GKS75" s="72"/>
      <c r="GKT75" s="72"/>
      <c r="GKU75" s="72"/>
      <c r="GKV75" s="72"/>
      <c r="GKW75" s="72"/>
      <c r="GKX75" s="72"/>
      <c r="GKY75" s="72"/>
      <c r="GKZ75" s="72"/>
      <c r="GLA75" s="72"/>
      <c r="GLB75" s="72"/>
      <c r="GLC75" s="72"/>
      <c r="GLD75" s="72"/>
      <c r="GLE75" s="72"/>
      <c r="GLF75" s="72"/>
      <c r="GLG75" s="72"/>
      <c r="GLH75" s="72"/>
      <c r="GLI75" s="72"/>
      <c r="GLJ75" s="72"/>
      <c r="GLK75" s="72"/>
      <c r="GLL75" s="72"/>
      <c r="GLM75" s="72"/>
      <c r="GLN75" s="72"/>
      <c r="GLO75" s="72"/>
      <c r="GLP75" s="72"/>
      <c r="GLQ75" s="72"/>
      <c r="GLR75" s="72"/>
      <c r="GLS75" s="72"/>
      <c r="GLT75" s="72"/>
      <c r="GLU75" s="72"/>
      <c r="GLV75" s="72"/>
      <c r="GLW75" s="72"/>
      <c r="GLX75" s="72"/>
      <c r="GLY75" s="72"/>
      <c r="GLZ75" s="72"/>
      <c r="GMA75" s="72"/>
      <c r="GMB75" s="72"/>
      <c r="GMC75" s="72"/>
      <c r="GMD75" s="72"/>
      <c r="GME75" s="72"/>
      <c r="GMF75" s="72"/>
      <c r="GMG75" s="72"/>
      <c r="GMH75" s="72"/>
      <c r="GMI75" s="72"/>
      <c r="GMJ75" s="72"/>
      <c r="GMK75" s="72"/>
      <c r="GML75" s="72"/>
      <c r="GMM75" s="72"/>
      <c r="GMN75" s="72"/>
      <c r="GMO75" s="72"/>
      <c r="GMP75" s="72"/>
      <c r="GMQ75" s="72"/>
      <c r="GMR75" s="72"/>
      <c r="GMS75" s="72"/>
      <c r="GMT75" s="72"/>
      <c r="GMU75" s="72"/>
      <c r="GMV75" s="72"/>
      <c r="GMW75" s="72"/>
      <c r="GMX75" s="72"/>
      <c r="GMY75" s="72"/>
      <c r="GMZ75" s="72"/>
      <c r="GNA75" s="72"/>
      <c r="GNB75" s="72"/>
      <c r="GNC75" s="72"/>
      <c r="GND75" s="72"/>
      <c r="GNE75" s="72"/>
      <c r="GNF75" s="72"/>
      <c r="GNG75" s="72"/>
      <c r="GNH75" s="72"/>
      <c r="GNI75" s="72"/>
      <c r="GNJ75" s="72"/>
      <c r="GNK75" s="72"/>
      <c r="GNL75" s="72"/>
      <c r="GNM75" s="72"/>
      <c r="GNN75" s="72"/>
      <c r="GNO75" s="72"/>
      <c r="GNP75" s="72"/>
      <c r="GNQ75" s="72"/>
      <c r="GNR75" s="72"/>
      <c r="GNS75" s="72"/>
      <c r="GNT75" s="72"/>
      <c r="GNU75" s="72"/>
      <c r="GNV75" s="72"/>
      <c r="GNW75" s="72"/>
      <c r="GNX75" s="72"/>
      <c r="GNY75" s="72"/>
      <c r="GNZ75" s="72"/>
      <c r="GOA75" s="72"/>
      <c r="GOB75" s="72"/>
      <c r="GOC75" s="72"/>
      <c r="GOD75" s="72"/>
      <c r="GOE75" s="72"/>
      <c r="GOF75" s="72"/>
      <c r="GOG75" s="72"/>
      <c r="GOH75" s="72"/>
      <c r="GOI75" s="72"/>
      <c r="GOJ75" s="72"/>
      <c r="GOK75" s="72"/>
      <c r="GOL75" s="72"/>
      <c r="GOM75" s="72"/>
      <c r="GON75" s="72"/>
      <c r="GOO75" s="72"/>
      <c r="GOP75" s="72"/>
      <c r="GOQ75" s="72"/>
      <c r="GOR75" s="72"/>
      <c r="GOS75" s="72"/>
      <c r="GOT75" s="72"/>
      <c r="GOU75" s="72"/>
      <c r="GOV75" s="72"/>
      <c r="GOW75" s="72"/>
      <c r="GOX75" s="72"/>
      <c r="GOY75" s="72"/>
      <c r="GOZ75" s="72"/>
      <c r="GPA75" s="72"/>
      <c r="GPB75" s="72"/>
      <c r="GPC75" s="72"/>
      <c r="GPD75" s="72"/>
      <c r="GPE75" s="72"/>
      <c r="GPF75" s="72"/>
      <c r="GPG75" s="72"/>
      <c r="GPH75" s="72"/>
      <c r="GPI75" s="72"/>
      <c r="GPJ75" s="72"/>
      <c r="GPK75" s="72"/>
      <c r="GPL75" s="72"/>
      <c r="GPM75" s="72"/>
      <c r="GPN75" s="72"/>
      <c r="GPO75" s="72"/>
      <c r="GPP75" s="72"/>
      <c r="GPQ75" s="72"/>
      <c r="GPR75" s="72"/>
      <c r="GPS75" s="72"/>
      <c r="GPT75" s="72"/>
      <c r="GPU75" s="72"/>
      <c r="GPV75" s="72"/>
      <c r="GPW75" s="72"/>
      <c r="GPX75" s="72"/>
      <c r="GPY75" s="72"/>
      <c r="GPZ75" s="72"/>
      <c r="GQA75" s="72"/>
      <c r="GQB75" s="72"/>
      <c r="GQC75" s="72"/>
      <c r="GQD75" s="72"/>
      <c r="GQE75" s="72"/>
      <c r="GQF75" s="72"/>
      <c r="GQG75" s="72"/>
      <c r="GQH75" s="72"/>
      <c r="GQI75" s="72"/>
      <c r="GQJ75" s="72"/>
      <c r="GQK75" s="72"/>
      <c r="GQL75" s="72"/>
      <c r="GQM75" s="72"/>
      <c r="GQN75" s="72"/>
      <c r="GQO75" s="72"/>
      <c r="GQP75" s="72"/>
      <c r="GQQ75" s="72"/>
      <c r="GQR75" s="72"/>
      <c r="GQS75" s="72"/>
      <c r="GQT75" s="72"/>
      <c r="GQU75" s="72"/>
      <c r="GQV75" s="72"/>
      <c r="GQW75" s="72"/>
      <c r="GQX75" s="72"/>
      <c r="GQY75" s="72"/>
      <c r="GQZ75" s="72"/>
      <c r="GRA75" s="72"/>
      <c r="GRB75" s="72"/>
      <c r="GRC75" s="72"/>
      <c r="GRD75" s="72"/>
      <c r="GRE75" s="72"/>
      <c r="GRF75" s="72"/>
      <c r="GRG75" s="72"/>
      <c r="GRH75" s="72"/>
      <c r="GRI75" s="72"/>
      <c r="GRJ75" s="72"/>
      <c r="GRK75" s="72"/>
      <c r="GRL75" s="72"/>
      <c r="GRM75" s="72"/>
      <c r="GRN75" s="72"/>
      <c r="GRO75" s="72"/>
      <c r="GRP75" s="72"/>
      <c r="GRQ75" s="72"/>
      <c r="GRR75" s="72"/>
      <c r="GRS75" s="72"/>
      <c r="GRT75" s="72"/>
      <c r="GRU75" s="72"/>
      <c r="GRV75" s="72"/>
      <c r="GRW75" s="72"/>
      <c r="GRX75" s="72"/>
      <c r="GRY75" s="72"/>
      <c r="GRZ75" s="72"/>
      <c r="GSA75" s="72"/>
      <c r="GSB75" s="72"/>
      <c r="GSC75" s="72"/>
      <c r="GSD75" s="72"/>
      <c r="GSE75" s="72"/>
      <c r="GSF75" s="72"/>
      <c r="GSG75" s="72"/>
      <c r="GSH75" s="72"/>
      <c r="GSI75" s="72"/>
      <c r="GSJ75" s="72"/>
      <c r="GSK75" s="72"/>
      <c r="GSL75" s="72"/>
      <c r="GSM75" s="72"/>
      <c r="GSN75" s="72"/>
      <c r="GSO75" s="72"/>
      <c r="GSP75" s="72"/>
      <c r="GSQ75" s="72"/>
      <c r="GSR75" s="72"/>
      <c r="GSS75" s="72"/>
      <c r="GST75" s="72"/>
      <c r="GSU75" s="72"/>
      <c r="GSV75" s="72"/>
      <c r="GSW75" s="72"/>
      <c r="GSX75" s="72"/>
      <c r="GSY75" s="72"/>
      <c r="GSZ75" s="72"/>
      <c r="GTA75" s="72"/>
      <c r="GTB75" s="72"/>
      <c r="GTC75" s="72"/>
      <c r="GTD75" s="72"/>
      <c r="GTE75" s="72"/>
      <c r="GTF75" s="72"/>
      <c r="GTG75" s="72"/>
      <c r="GTH75" s="72"/>
      <c r="GTI75" s="72"/>
      <c r="GTJ75" s="72"/>
      <c r="GTK75" s="72"/>
      <c r="GTL75" s="72"/>
      <c r="GTM75" s="72"/>
      <c r="GTN75" s="72"/>
      <c r="GTO75" s="72"/>
      <c r="GTP75" s="72"/>
      <c r="GTQ75" s="72"/>
      <c r="GTR75" s="72"/>
      <c r="GTS75" s="72"/>
      <c r="GTT75" s="72"/>
      <c r="GTU75" s="72"/>
      <c r="GTV75" s="72"/>
      <c r="GTW75" s="72"/>
      <c r="GTX75" s="72"/>
      <c r="GTY75" s="72"/>
      <c r="GTZ75" s="72"/>
      <c r="GUA75" s="72"/>
      <c r="GUB75" s="72"/>
      <c r="GUC75" s="72"/>
      <c r="GUD75" s="72"/>
      <c r="GUE75" s="72"/>
      <c r="GUF75" s="72"/>
      <c r="GUG75" s="72"/>
      <c r="GUH75" s="72"/>
      <c r="GUI75" s="72"/>
      <c r="GUJ75" s="72"/>
      <c r="GUK75" s="72"/>
      <c r="GUL75" s="72"/>
      <c r="GUM75" s="72"/>
      <c r="GUN75" s="72"/>
      <c r="GUO75" s="72"/>
      <c r="GUP75" s="72"/>
      <c r="GUQ75" s="72"/>
      <c r="GUR75" s="72"/>
      <c r="GUS75" s="72"/>
      <c r="GUT75" s="72"/>
      <c r="GUU75" s="72"/>
      <c r="GUV75" s="72"/>
      <c r="GUW75" s="72"/>
      <c r="GUX75" s="72"/>
      <c r="GUY75" s="72"/>
      <c r="GUZ75" s="72"/>
      <c r="GVA75" s="72"/>
      <c r="GVB75" s="72"/>
      <c r="GVC75" s="72"/>
      <c r="GVD75" s="72"/>
      <c r="GVE75" s="72"/>
      <c r="GVF75" s="72"/>
      <c r="GVG75" s="72"/>
      <c r="GVH75" s="72"/>
      <c r="GVI75" s="72"/>
      <c r="GVJ75" s="72"/>
      <c r="GVK75" s="72"/>
      <c r="GVL75" s="72"/>
      <c r="GVM75" s="72"/>
      <c r="GVN75" s="72"/>
      <c r="GVO75" s="72"/>
      <c r="GVP75" s="72"/>
      <c r="GVQ75" s="72"/>
      <c r="GVR75" s="72"/>
      <c r="GVS75" s="72"/>
      <c r="GVT75" s="72"/>
      <c r="GVU75" s="72"/>
      <c r="GVV75" s="72"/>
      <c r="GVW75" s="72"/>
      <c r="GVX75" s="72"/>
      <c r="GVY75" s="72"/>
      <c r="GVZ75" s="72"/>
      <c r="GWA75" s="72"/>
      <c r="GWB75" s="72"/>
      <c r="GWC75" s="72"/>
      <c r="GWD75" s="72"/>
      <c r="GWE75" s="72"/>
      <c r="GWF75" s="72"/>
      <c r="GWG75" s="72"/>
      <c r="GWH75" s="72"/>
      <c r="GWI75" s="72"/>
      <c r="GWJ75" s="72"/>
      <c r="GWK75" s="72"/>
      <c r="GWL75" s="72"/>
      <c r="GWM75" s="72"/>
      <c r="GWN75" s="72"/>
      <c r="GWO75" s="72"/>
      <c r="GWP75" s="72"/>
      <c r="GWQ75" s="72"/>
      <c r="GWR75" s="72"/>
      <c r="GWS75" s="72"/>
      <c r="GWT75" s="72"/>
      <c r="GWU75" s="72"/>
      <c r="GWV75" s="72"/>
      <c r="GWW75" s="72"/>
      <c r="GWX75" s="72"/>
      <c r="GWY75" s="72"/>
      <c r="GWZ75" s="72"/>
      <c r="GXA75" s="72"/>
      <c r="GXB75" s="72"/>
      <c r="GXC75" s="72"/>
      <c r="GXD75" s="72"/>
      <c r="GXE75" s="72"/>
      <c r="GXF75" s="72"/>
      <c r="GXG75" s="72"/>
      <c r="GXH75" s="72"/>
      <c r="GXI75" s="72"/>
      <c r="GXJ75" s="72"/>
      <c r="GXK75" s="72"/>
      <c r="GXL75" s="72"/>
      <c r="GXM75" s="72"/>
      <c r="GXN75" s="72"/>
      <c r="GXO75" s="72"/>
      <c r="GXP75" s="72"/>
      <c r="GXQ75" s="72"/>
      <c r="GXR75" s="72"/>
      <c r="GXS75" s="72"/>
      <c r="GXT75" s="72"/>
      <c r="GXU75" s="72"/>
      <c r="GXV75" s="72"/>
      <c r="GXW75" s="72"/>
      <c r="GXX75" s="72"/>
      <c r="GXY75" s="72"/>
      <c r="GXZ75" s="72"/>
      <c r="GYA75" s="72"/>
      <c r="GYB75" s="72"/>
      <c r="GYC75" s="72"/>
      <c r="GYD75" s="72"/>
      <c r="GYE75" s="72"/>
      <c r="GYF75" s="72"/>
      <c r="GYG75" s="72"/>
      <c r="GYH75" s="72"/>
      <c r="GYI75" s="72"/>
      <c r="GYJ75" s="72"/>
      <c r="GYK75" s="72"/>
      <c r="GYL75" s="72"/>
      <c r="GYM75" s="72"/>
      <c r="GYN75" s="72"/>
      <c r="GYO75" s="72"/>
      <c r="GYP75" s="72"/>
      <c r="GYQ75" s="72"/>
      <c r="GYR75" s="72"/>
      <c r="GYS75" s="72"/>
      <c r="GYT75" s="72"/>
      <c r="GYU75" s="72"/>
      <c r="GYV75" s="72"/>
      <c r="GYW75" s="72"/>
      <c r="GYX75" s="72"/>
      <c r="GYY75" s="72"/>
      <c r="GYZ75" s="72"/>
      <c r="GZA75" s="72"/>
      <c r="GZB75" s="72"/>
      <c r="GZC75" s="72"/>
      <c r="GZD75" s="72"/>
      <c r="GZE75" s="72"/>
      <c r="GZF75" s="72"/>
      <c r="GZG75" s="72"/>
      <c r="GZH75" s="72"/>
      <c r="GZI75" s="72"/>
      <c r="GZJ75" s="72"/>
      <c r="GZK75" s="72"/>
      <c r="GZL75" s="72"/>
      <c r="GZM75" s="72"/>
      <c r="GZN75" s="72"/>
      <c r="GZO75" s="72"/>
      <c r="GZP75" s="72"/>
      <c r="GZQ75" s="72"/>
      <c r="GZR75" s="72"/>
      <c r="GZS75" s="72"/>
      <c r="GZT75" s="72"/>
      <c r="GZU75" s="72"/>
      <c r="GZV75" s="72"/>
      <c r="GZW75" s="72"/>
      <c r="GZX75" s="72"/>
      <c r="GZY75" s="72"/>
      <c r="GZZ75" s="72"/>
      <c r="HAA75" s="72"/>
      <c r="HAB75" s="72"/>
      <c r="HAC75" s="72"/>
      <c r="HAD75" s="72"/>
      <c r="HAE75" s="72"/>
      <c r="HAF75" s="72"/>
      <c r="HAG75" s="72"/>
      <c r="HAH75" s="72"/>
      <c r="HAI75" s="72"/>
      <c r="HAJ75" s="72"/>
      <c r="HAK75" s="72"/>
      <c r="HAL75" s="72"/>
      <c r="HAM75" s="72"/>
      <c r="HAN75" s="72"/>
      <c r="HAO75" s="72"/>
      <c r="HAP75" s="72"/>
      <c r="HAQ75" s="72"/>
      <c r="HAR75" s="72"/>
      <c r="HAS75" s="72"/>
      <c r="HAT75" s="72"/>
      <c r="HAU75" s="72"/>
      <c r="HAV75" s="72"/>
      <c r="HAW75" s="72"/>
      <c r="HAX75" s="72"/>
      <c r="HAY75" s="72"/>
      <c r="HAZ75" s="72"/>
      <c r="HBA75" s="72"/>
      <c r="HBB75" s="72"/>
      <c r="HBC75" s="72"/>
      <c r="HBD75" s="72"/>
      <c r="HBE75" s="72"/>
      <c r="HBF75" s="72"/>
      <c r="HBG75" s="72"/>
      <c r="HBH75" s="72"/>
      <c r="HBI75" s="72"/>
      <c r="HBJ75" s="72"/>
      <c r="HBK75" s="72"/>
      <c r="HBL75" s="72"/>
      <c r="HBM75" s="72"/>
      <c r="HBN75" s="72"/>
      <c r="HBO75" s="72"/>
      <c r="HBP75" s="72"/>
      <c r="HBQ75" s="72"/>
      <c r="HBR75" s="72"/>
      <c r="HBS75" s="72"/>
      <c r="HBT75" s="72"/>
      <c r="HBU75" s="72"/>
      <c r="HBV75" s="72"/>
      <c r="HBW75" s="72"/>
      <c r="HBX75" s="72"/>
      <c r="HBY75" s="72"/>
      <c r="HBZ75" s="72"/>
      <c r="HCA75" s="72"/>
      <c r="HCB75" s="72"/>
      <c r="HCC75" s="72"/>
      <c r="HCD75" s="72"/>
      <c r="HCE75" s="72"/>
      <c r="HCF75" s="72"/>
      <c r="HCG75" s="72"/>
      <c r="HCH75" s="72"/>
      <c r="HCI75" s="72"/>
      <c r="HCJ75" s="72"/>
      <c r="HCK75" s="72"/>
      <c r="HCL75" s="72"/>
      <c r="HCM75" s="72"/>
      <c r="HCN75" s="72"/>
      <c r="HCO75" s="72"/>
      <c r="HCP75" s="72"/>
      <c r="HCQ75" s="72"/>
      <c r="HCR75" s="72"/>
      <c r="HCS75" s="72"/>
      <c r="HCT75" s="72"/>
      <c r="HCU75" s="72"/>
      <c r="HCV75" s="72"/>
      <c r="HCW75" s="72"/>
      <c r="HCX75" s="72"/>
      <c r="HCY75" s="72"/>
      <c r="HCZ75" s="72"/>
      <c r="HDA75" s="72"/>
      <c r="HDB75" s="72"/>
      <c r="HDC75" s="72"/>
      <c r="HDD75" s="72"/>
      <c r="HDE75" s="72"/>
      <c r="HDF75" s="72"/>
      <c r="HDG75" s="72"/>
      <c r="HDH75" s="72"/>
      <c r="HDI75" s="72"/>
      <c r="HDJ75" s="72"/>
      <c r="HDK75" s="72"/>
      <c r="HDL75" s="72"/>
      <c r="HDM75" s="72"/>
      <c r="HDN75" s="72"/>
      <c r="HDO75" s="72"/>
      <c r="HDP75" s="72"/>
      <c r="HDQ75" s="72"/>
      <c r="HDR75" s="72"/>
      <c r="HDS75" s="72"/>
      <c r="HDT75" s="72"/>
      <c r="HDU75" s="72"/>
      <c r="HDV75" s="72"/>
      <c r="HDW75" s="72"/>
      <c r="HDX75" s="72"/>
      <c r="HDY75" s="72"/>
      <c r="HDZ75" s="72"/>
      <c r="HEA75" s="72"/>
      <c r="HEB75" s="72"/>
      <c r="HEC75" s="72"/>
      <c r="HED75" s="72"/>
      <c r="HEE75" s="72"/>
      <c r="HEF75" s="72"/>
      <c r="HEG75" s="72"/>
      <c r="HEH75" s="72"/>
      <c r="HEI75" s="72"/>
      <c r="HEJ75" s="72"/>
      <c r="HEK75" s="72"/>
      <c r="HEL75" s="72"/>
      <c r="HEM75" s="72"/>
      <c r="HEN75" s="72"/>
      <c r="HEO75" s="72"/>
      <c r="HEP75" s="72"/>
      <c r="HEQ75" s="72"/>
      <c r="HER75" s="72"/>
      <c r="HES75" s="72"/>
      <c r="HET75" s="72"/>
      <c r="HEU75" s="72"/>
      <c r="HEV75" s="72"/>
      <c r="HEW75" s="72"/>
      <c r="HEX75" s="72"/>
      <c r="HEY75" s="72"/>
      <c r="HEZ75" s="72"/>
      <c r="HFA75" s="72"/>
      <c r="HFB75" s="72"/>
      <c r="HFC75" s="72"/>
      <c r="HFD75" s="72"/>
      <c r="HFE75" s="72"/>
      <c r="HFF75" s="72"/>
      <c r="HFG75" s="72"/>
      <c r="HFH75" s="72"/>
      <c r="HFI75" s="72"/>
      <c r="HFJ75" s="72"/>
      <c r="HFK75" s="72"/>
      <c r="HFL75" s="72"/>
      <c r="HFM75" s="72"/>
      <c r="HFN75" s="72"/>
      <c r="HFO75" s="72"/>
      <c r="HFP75" s="72"/>
      <c r="HFQ75" s="72"/>
      <c r="HFR75" s="72"/>
      <c r="HFS75" s="72"/>
      <c r="HFT75" s="72"/>
      <c r="HFU75" s="72"/>
      <c r="HFV75" s="72"/>
      <c r="HFW75" s="72"/>
      <c r="HFX75" s="72"/>
      <c r="HFY75" s="72"/>
      <c r="HFZ75" s="72"/>
      <c r="HGA75" s="72"/>
      <c r="HGB75" s="72"/>
      <c r="HGC75" s="72"/>
      <c r="HGD75" s="72"/>
      <c r="HGE75" s="72"/>
      <c r="HGF75" s="72"/>
      <c r="HGG75" s="72"/>
      <c r="HGH75" s="72"/>
      <c r="HGI75" s="72"/>
      <c r="HGJ75" s="72"/>
      <c r="HGK75" s="72"/>
      <c r="HGL75" s="72"/>
      <c r="HGM75" s="72"/>
      <c r="HGN75" s="72"/>
      <c r="HGO75" s="72"/>
      <c r="HGP75" s="72"/>
      <c r="HGQ75" s="72"/>
      <c r="HGR75" s="72"/>
      <c r="HGS75" s="72"/>
      <c r="HGT75" s="72"/>
      <c r="HGU75" s="72"/>
      <c r="HGV75" s="72"/>
      <c r="HGW75" s="72"/>
      <c r="HGX75" s="72"/>
      <c r="HGY75" s="72"/>
      <c r="HGZ75" s="72"/>
      <c r="HHA75" s="72"/>
      <c r="HHB75" s="72"/>
      <c r="HHC75" s="72"/>
      <c r="HHD75" s="72"/>
      <c r="HHE75" s="72"/>
      <c r="HHF75" s="72"/>
      <c r="HHG75" s="72"/>
      <c r="HHH75" s="72"/>
      <c r="HHI75" s="72"/>
      <c r="HHJ75" s="72"/>
      <c r="HHK75" s="72"/>
      <c r="HHL75" s="72"/>
      <c r="HHM75" s="72"/>
      <c r="HHN75" s="72"/>
      <c r="HHO75" s="72"/>
      <c r="HHP75" s="72"/>
      <c r="HHQ75" s="72"/>
      <c r="HHR75" s="72"/>
      <c r="HHS75" s="72"/>
      <c r="HHT75" s="72"/>
      <c r="HHU75" s="72"/>
      <c r="HHV75" s="72"/>
      <c r="HHW75" s="72"/>
      <c r="HHX75" s="72"/>
      <c r="HHY75" s="72"/>
      <c r="HHZ75" s="72"/>
      <c r="HIA75" s="72"/>
      <c r="HIB75" s="72"/>
      <c r="HIC75" s="72"/>
      <c r="HID75" s="72"/>
      <c r="HIE75" s="72"/>
      <c r="HIF75" s="72"/>
      <c r="HIG75" s="72"/>
      <c r="HIH75" s="72"/>
      <c r="HII75" s="72"/>
      <c r="HIJ75" s="72"/>
      <c r="HIK75" s="72"/>
      <c r="HIL75" s="72"/>
      <c r="HIM75" s="72"/>
      <c r="HIN75" s="72"/>
      <c r="HIO75" s="72"/>
      <c r="HIP75" s="72"/>
      <c r="HIQ75" s="72"/>
      <c r="HIR75" s="72"/>
      <c r="HIS75" s="72"/>
      <c r="HIT75" s="72"/>
      <c r="HIU75" s="72"/>
      <c r="HIV75" s="72"/>
      <c r="HIW75" s="72"/>
      <c r="HIX75" s="72"/>
      <c r="HIY75" s="72"/>
      <c r="HIZ75" s="72"/>
      <c r="HJA75" s="72"/>
      <c r="HJB75" s="72"/>
      <c r="HJC75" s="72"/>
      <c r="HJD75" s="72"/>
      <c r="HJE75" s="72"/>
      <c r="HJF75" s="72"/>
      <c r="HJG75" s="72"/>
      <c r="HJH75" s="72"/>
      <c r="HJI75" s="72"/>
      <c r="HJJ75" s="72"/>
      <c r="HJK75" s="72"/>
      <c r="HJL75" s="72"/>
      <c r="HJM75" s="72"/>
      <c r="HJN75" s="72"/>
      <c r="HJO75" s="72"/>
      <c r="HJP75" s="72"/>
      <c r="HJQ75" s="72"/>
      <c r="HJR75" s="72"/>
      <c r="HJS75" s="72"/>
      <c r="HJT75" s="72"/>
      <c r="HJU75" s="72"/>
      <c r="HJV75" s="72"/>
      <c r="HJW75" s="72"/>
      <c r="HJX75" s="72"/>
      <c r="HJY75" s="72"/>
      <c r="HJZ75" s="72"/>
      <c r="HKA75" s="72"/>
      <c r="HKB75" s="72"/>
      <c r="HKC75" s="72"/>
      <c r="HKD75" s="72"/>
      <c r="HKE75" s="72"/>
      <c r="HKF75" s="72"/>
      <c r="HKG75" s="72"/>
      <c r="HKH75" s="72"/>
      <c r="HKI75" s="72"/>
      <c r="HKJ75" s="72"/>
      <c r="HKK75" s="72"/>
      <c r="HKL75" s="72"/>
      <c r="HKM75" s="72"/>
      <c r="HKN75" s="72"/>
      <c r="HKO75" s="72"/>
      <c r="HKP75" s="72"/>
      <c r="HKQ75" s="72"/>
      <c r="HKR75" s="72"/>
      <c r="HKS75" s="72"/>
      <c r="HKT75" s="72"/>
      <c r="HKU75" s="72"/>
      <c r="HKV75" s="72"/>
      <c r="HKW75" s="72"/>
      <c r="HKX75" s="72"/>
      <c r="HKY75" s="72"/>
      <c r="HKZ75" s="72"/>
      <c r="HLA75" s="72"/>
      <c r="HLB75" s="72"/>
      <c r="HLC75" s="72"/>
      <c r="HLD75" s="72"/>
      <c r="HLE75" s="72"/>
      <c r="HLF75" s="72"/>
      <c r="HLG75" s="72"/>
      <c r="HLH75" s="72"/>
      <c r="HLI75" s="72"/>
      <c r="HLJ75" s="72"/>
      <c r="HLK75" s="72"/>
      <c r="HLL75" s="72"/>
      <c r="HLM75" s="72"/>
      <c r="HLN75" s="72"/>
      <c r="HLO75" s="72"/>
      <c r="HLP75" s="72"/>
      <c r="HLQ75" s="72"/>
      <c r="HLR75" s="72"/>
      <c r="HLS75" s="72"/>
      <c r="HLT75" s="72"/>
      <c r="HLU75" s="72"/>
      <c r="HLV75" s="72"/>
      <c r="HLW75" s="72"/>
      <c r="HLX75" s="72"/>
      <c r="HLY75" s="72"/>
      <c r="HLZ75" s="72"/>
      <c r="HMA75" s="72"/>
      <c r="HMB75" s="72"/>
      <c r="HMC75" s="72"/>
      <c r="HMD75" s="72"/>
      <c r="HME75" s="72"/>
      <c r="HMF75" s="72"/>
      <c r="HMG75" s="72"/>
      <c r="HMH75" s="72"/>
      <c r="HMI75" s="72"/>
      <c r="HMJ75" s="72"/>
      <c r="HMK75" s="72"/>
      <c r="HML75" s="72"/>
      <c r="HMM75" s="72"/>
      <c r="HMN75" s="72"/>
      <c r="HMO75" s="72"/>
      <c r="HMP75" s="72"/>
      <c r="HMQ75" s="72"/>
      <c r="HMR75" s="72"/>
      <c r="HMS75" s="72"/>
      <c r="HMT75" s="72"/>
      <c r="HMU75" s="72"/>
      <c r="HMV75" s="72"/>
      <c r="HMW75" s="72"/>
      <c r="HMX75" s="72"/>
      <c r="HMY75" s="72"/>
      <c r="HMZ75" s="72"/>
      <c r="HNA75" s="72"/>
      <c r="HNB75" s="72"/>
      <c r="HNC75" s="72"/>
      <c r="HND75" s="72"/>
      <c r="HNE75" s="72"/>
      <c r="HNF75" s="72"/>
      <c r="HNG75" s="72"/>
      <c r="HNH75" s="72"/>
      <c r="HNI75" s="72"/>
      <c r="HNJ75" s="72"/>
      <c r="HNK75" s="72"/>
      <c r="HNL75" s="72"/>
      <c r="HNM75" s="72"/>
      <c r="HNN75" s="72"/>
      <c r="HNO75" s="72"/>
      <c r="HNP75" s="72"/>
      <c r="HNQ75" s="72"/>
      <c r="HNR75" s="72"/>
      <c r="HNS75" s="72"/>
      <c r="HNT75" s="72"/>
      <c r="HNU75" s="72"/>
      <c r="HNV75" s="72"/>
      <c r="HNW75" s="72"/>
      <c r="HNX75" s="72"/>
      <c r="HNY75" s="72"/>
      <c r="HNZ75" s="72"/>
      <c r="HOA75" s="72"/>
      <c r="HOB75" s="72"/>
      <c r="HOC75" s="72"/>
      <c r="HOD75" s="72"/>
      <c r="HOE75" s="72"/>
      <c r="HOF75" s="72"/>
      <c r="HOG75" s="72"/>
      <c r="HOH75" s="72"/>
      <c r="HOI75" s="72"/>
      <c r="HOJ75" s="72"/>
      <c r="HOK75" s="72"/>
      <c r="HOL75" s="72"/>
      <c r="HOM75" s="72"/>
      <c r="HON75" s="72"/>
      <c r="HOO75" s="72"/>
      <c r="HOP75" s="72"/>
      <c r="HOQ75" s="72"/>
      <c r="HOR75" s="72"/>
      <c r="HOS75" s="72"/>
      <c r="HOT75" s="72"/>
      <c r="HOU75" s="72"/>
      <c r="HOV75" s="72"/>
      <c r="HOW75" s="72"/>
      <c r="HOX75" s="72"/>
      <c r="HOY75" s="72"/>
      <c r="HOZ75" s="72"/>
      <c r="HPA75" s="72"/>
      <c r="HPB75" s="72"/>
      <c r="HPC75" s="72"/>
      <c r="HPD75" s="72"/>
      <c r="HPE75" s="72"/>
      <c r="HPF75" s="72"/>
      <c r="HPG75" s="72"/>
      <c r="HPH75" s="72"/>
      <c r="HPI75" s="72"/>
      <c r="HPJ75" s="72"/>
      <c r="HPK75" s="72"/>
      <c r="HPL75" s="72"/>
      <c r="HPM75" s="72"/>
      <c r="HPN75" s="72"/>
      <c r="HPO75" s="72"/>
      <c r="HPP75" s="72"/>
      <c r="HPQ75" s="72"/>
      <c r="HPR75" s="72"/>
      <c r="HPS75" s="72"/>
      <c r="HPT75" s="72"/>
      <c r="HPU75" s="72"/>
      <c r="HPV75" s="72"/>
      <c r="HPW75" s="72"/>
      <c r="HPX75" s="72"/>
      <c r="HPY75" s="72"/>
      <c r="HPZ75" s="72"/>
      <c r="HQA75" s="72"/>
      <c r="HQB75" s="72"/>
      <c r="HQC75" s="72"/>
      <c r="HQD75" s="72"/>
      <c r="HQE75" s="72"/>
      <c r="HQF75" s="72"/>
      <c r="HQG75" s="72"/>
      <c r="HQH75" s="72"/>
      <c r="HQI75" s="72"/>
      <c r="HQJ75" s="72"/>
      <c r="HQK75" s="72"/>
      <c r="HQL75" s="72"/>
      <c r="HQM75" s="72"/>
      <c r="HQN75" s="72"/>
      <c r="HQO75" s="72"/>
      <c r="HQP75" s="72"/>
      <c r="HQQ75" s="72"/>
      <c r="HQR75" s="72"/>
      <c r="HQS75" s="72"/>
      <c r="HQT75" s="72"/>
      <c r="HQU75" s="72"/>
      <c r="HQV75" s="72"/>
      <c r="HQW75" s="72"/>
      <c r="HQX75" s="72"/>
      <c r="HQY75" s="72"/>
      <c r="HQZ75" s="72"/>
      <c r="HRA75" s="72"/>
      <c r="HRB75" s="72"/>
      <c r="HRC75" s="72"/>
      <c r="HRD75" s="72"/>
      <c r="HRE75" s="72"/>
      <c r="HRF75" s="72"/>
      <c r="HRG75" s="72"/>
      <c r="HRH75" s="72"/>
      <c r="HRI75" s="72"/>
      <c r="HRJ75" s="72"/>
      <c r="HRK75" s="72"/>
      <c r="HRL75" s="72"/>
      <c r="HRM75" s="72"/>
      <c r="HRN75" s="72"/>
      <c r="HRO75" s="72"/>
      <c r="HRP75" s="72"/>
      <c r="HRQ75" s="72"/>
      <c r="HRR75" s="72"/>
      <c r="HRS75" s="72"/>
      <c r="HRT75" s="72"/>
      <c r="HRU75" s="72"/>
      <c r="HRV75" s="72"/>
      <c r="HRW75" s="72"/>
      <c r="HRX75" s="72"/>
      <c r="HRY75" s="72"/>
      <c r="HRZ75" s="72"/>
      <c r="HSA75" s="72"/>
      <c r="HSB75" s="72"/>
      <c r="HSC75" s="72"/>
      <c r="HSD75" s="72"/>
      <c r="HSE75" s="72"/>
      <c r="HSF75" s="72"/>
      <c r="HSG75" s="72"/>
      <c r="HSH75" s="72"/>
      <c r="HSI75" s="72"/>
      <c r="HSJ75" s="72"/>
      <c r="HSK75" s="72"/>
      <c r="HSL75" s="72"/>
      <c r="HSM75" s="72"/>
      <c r="HSN75" s="72"/>
      <c r="HSO75" s="72"/>
      <c r="HSP75" s="72"/>
      <c r="HSQ75" s="72"/>
      <c r="HSR75" s="72"/>
      <c r="HSS75" s="72"/>
      <c r="HST75" s="72"/>
      <c r="HSU75" s="72"/>
      <c r="HSV75" s="72"/>
      <c r="HSW75" s="72"/>
      <c r="HSX75" s="72"/>
      <c r="HSY75" s="72"/>
      <c r="HSZ75" s="72"/>
      <c r="HTA75" s="72"/>
      <c r="HTB75" s="72"/>
      <c r="HTC75" s="72"/>
      <c r="HTD75" s="72"/>
      <c r="HTE75" s="72"/>
      <c r="HTF75" s="72"/>
      <c r="HTG75" s="72"/>
      <c r="HTH75" s="72"/>
      <c r="HTI75" s="72"/>
      <c r="HTJ75" s="72"/>
      <c r="HTK75" s="72"/>
      <c r="HTL75" s="72"/>
      <c r="HTM75" s="72"/>
      <c r="HTN75" s="72"/>
      <c r="HTO75" s="72"/>
      <c r="HTP75" s="72"/>
      <c r="HTQ75" s="72"/>
      <c r="HTR75" s="72"/>
      <c r="HTS75" s="72"/>
      <c r="HTT75" s="72"/>
      <c r="HTU75" s="72"/>
      <c r="HTV75" s="72"/>
      <c r="HTW75" s="72"/>
      <c r="HTX75" s="72"/>
      <c r="HTY75" s="72"/>
      <c r="HTZ75" s="72"/>
      <c r="HUA75" s="72"/>
      <c r="HUB75" s="72"/>
      <c r="HUC75" s="72"/>
      <c r="HUD75" s="72"/>
      <c r="HUE75" s="72"/>
      <c r="HUF75" s="72"/>
      <c r="HUG75" s="72"/>
      <c r="HUH75" s="72"/>
      <c r="HUI75" s="72"/>
      <c r="HUJ75" s="72"/>
      <c r="HUK75" s="72"/>
      <c r="HUL75" s="72"/>
      <c r="HUM75" s="72"/>
      <c r="HUN75" s="72"/>
      <c r="HUO75" s="72"/>
      <c r="HUP75" s="72"/>
      <c r="HUQ75" s="72"/>
      <c r="HUR75" s="72"/>
      <c r="HUS75" s="72"/>
      <c r="HUT75" s="72"/>
      <c r="HUU75" s="72"/>
      <c r="HUV75" s="72"/>
      <c r="HUW75" s="72"/>
      <c r="HUX75" s="72"/>
      <c r="HUY75" s="72"/>
      <c r="HUZ75" s="72"/>
      <c r="HVA75" s="72"/>
      <c r="HVB75" s="72"/>
      <c r="HVC75" s="72"/>
      <c r="HVD75" s="72"/>
      <c r="HVE75" s="72"/>
      <c r="HVF75" s="72"/>
      <c r="HVG75" s="72"/>
      <c r="HVH75" s="72"/>
      <c r="HVI75" s="72"/>
      <c r="HVJ75" s="72"/>
      <c r="HVK75" s="72"/>
      <c r="HVL75" s="72"/>
      <c r="HVM75" s="72"/>
      <c r="HVN75" s="72"/>
      <c r="HVO75" s="72"/>
      <c r="HVP75" s="72"/>
      <c r="HVQ75" s="72"/>
      <c r="HVR75" s="72"/>
      <c r="HVS75" s="72"/>
      <c r="HVT75" s="72"/>
      <c r="HVU75" s="72"/>
      <c r="HVV75" s="72"/>
      <c r="HVW75" s="72"/>
      <c r="HVX75" s="72"/>
      <c r="HVY75" s="72"/>
      <c r="HVZ75" s="72"/>
      <c r="HWA75" s="72"/>
      <c r="HWB75" s="72"/>
      <c r="HWC75" s="72"/>
      <c r="HWD75" s="72"/>
      <c r="HWE75" s="72"/>
      <c r="HWF75" s="72"/>
      <c r="HWG75" s="72"/>
      <c r="HWH75" s="72"/>
      <c r="HWI75" s="72"/>
      <c r="HWJ75" s="72"/>
      <c r="HWK75" s="72"/>
      <c r="HWL75" s="72"/>
      <c r="HWM75" s="72"/>
      <c r="HWN75" s="72"/>
      <c r="HWO75" s="72"/>
      <c r="HWP75" s="72"/>
      <c r="HWQ75" s="72"/>
      <c r="HWR75" s="72"/>
      <c r="HWS75" s="72"/>
      <c r="HWT75" s="72"/>
      <c r="HWU75" s="72"/>
      <c r="HWV75" s="72"/>
      <c r="HWW75" s="72"/>
      <c r="HWX75" s="72"/>
      <c r="HWY75" s="72"/>
      <c r="HWZ75" s="72"/>
      <c r="HXA75" s="72"/>
      <c r="HXB75" s="72"/>
      <c r="HXC75" s="72"/>
      <c r="HXD75" s="72"/>
      <c r="HXE75" s="72"/>
      <c r="HXF75" s="72"/>
      <c r="HXG75" s="72"/>
      <c r="HXH75" s="72"/>
      <c r="HXI75" s="72"/>
      <c r="HXJ75" s="72"/>
      <c r="HXK75" s="72"/>
      <c r="HXL75" s="72"/>
      <c r="HXM75" s="72"/>
      <c r="HXN75" s="72"/>
      <c r="HXO75" s="72"/>
      <c r="HXP75" s="72"/>
      <c r="HXQ75" s="72"/>
      <c r="HXR75" s="72"/>
      <c r="HXS75" s="72"/>
      <c r="HXT75" s="72"/>
      <c r="HXU75" s="72"/>
      <c r="HXV75" s="72"/>
      <c r="HXW75" s="72"/>
      <c r="HXX75" s="72"/>
      <c r="HXY75" s="72"/>
      <c r="HXZ75" s="72"/>
      <c r="HYA75" s="72"/>
      <c r="HYB75" s="72"/>
      <c r="HYC75" s="72"/>
      <c r="HYD75" s="72"/>
      <c r="HYE75" s="72"/>
      <c r="HYF75" s="72"/>
      <c r="HYG75" s="72"/>
      <c r="HYH75" s="72"/>
      <c r="HYI75" s="72"/>
      <c r="HYJ75" s="72"/>
      <c r="HYK75" s="72"/>
      <c r="HYL75" s="72"/>
      <c r="HYM75" s="72"/>
      <c r="HYN75" s="72"/>
      <c r="HYO75" s="72"/>
      <c r="HYP75" s="72"/>
      <c r="HYQ75" s="72"/>
      <c r="HYR75" s="72"/>
      <c r="HYS75" s="72"/>
      <c r="HYT75" s="72"/>
      <c r="HYU75" s="72"/>
      <c r="HYV75" s="72"/>
      <c r="HYW75" s="72"/>
      <c r="HYX75" s="72"/>
      <c r="HYY75" s="72"/>
      <c r="HYZ75" s="72"/>
      <c r="HZA75" s="72"/>
      <c r="HZB75" s="72"/>
      <c r="HZC75" s="72"/>
      <c r="HZD75" s="72"/>
      <c r="HZE75" s="72"/>
      <c r="HZF75" s="72"/>
      <c r="HZG75" s="72"/>
      <c r="HZH75" s="72"/>
      <c r="HZI75" s="72"/>
      <c r="HZJ75" s="72"/>
      <c r="HZK75" s="72"/>
      <c r="HZL75" s="72"/>
      <c r="HZM75" s="72"/>
      <c r="HZN75" s="72"/>
      <c r="HZO75" s="72"/>
      <c r="HZP75" s="72"/>
      <c r="HZQ75" s="72"/>
      <c r="HZR75" s="72"/>
      <c r="HZS75" s="72"/>
      <c r="HZT75" s="72"/>
      <c r="HZU75" s="72"/>
      <c r="HZV75" s="72"/>
      <c r="HZW75" s="72"/>
      <c r="HZX75" s="72"/>
      <c r="HZY75" s="72"/>
      <c r="HZZ75" s="72"/>
      <c r="IAA75" s="72"/>
      <c r="IAB75" s="72"/>
      <c r="IAC75" s="72"/>
      <c r="IAD75" s="72"/>
      <c r="IAE75" s="72"/>
      <c r="IAF75" s="72"/>
      <c r="IAG75" s="72"/>
      <c r="IAH75" s="72"/>
      <c r="IAI75" s="72"/>
      <c r="IAJ75" s="72"/>
      <c r="IAK75" s="72"/>
      <c r="IAL75" s="72"/>
      <c r="IAM75" s="72"/>
      <c r="IAN75" s="72"/>
      <c r="IAO75" s="72"/>
      <c r="IAP75" s="72"/>
      <c r="IAQ75" s="72"/>
      <c r="IAR75" s="72"/>
      <c r="IAS75" s="72"/>
      <c r="IAT75" s="72"/>
      <c r="IAU75" s="72"/>
      <c r="IAV75" s="72"/>
      <c r="IAW75" s="72"/>
      <c r="IAX75" s="72"/>
      <c r="IAY75" s="72"/>
      <c r="IAZ75" s="72"/>
      <c r="IBA75" s="72"/>
      <c r="IBB75" s="72"/>
      <c r="IBC75" s="72"/>
      <c r="IBD75" s="72"/>
      <c r="IBE75" s="72"/>
      <c r="IBF75" s="72"/>
      <c r="IBG75" s="72"/>
      <c r="IBH75" s="72"/>
      <c r="IBI75" s="72"/>
      <c r="IBJ75" s="72"/>
      <c r="IBK75" s="72"/>
      <c r="IBL75" s="72"/>
      <c r="IBM75" s="72"/>
      <c r="IBN75" s="72"/>
      <c r="IBO75" s="72"/>
      <c r="IBP75" s="72"/>
      <c r="IBQ75" s="72"/>
      <c r="IBR75" s="72"/>
      <c r="IBS75" s="72"/>
      <c r="IBT75" s="72"/>
      <c r="IBU75" s="72"/>
      <c r="IBV75" s="72"/>
      <c r="IBW75" s="72"/>
      <c r="IBX75" s="72"/>
      <c r="IBY75" s="72"/>
      <c r="IBZ75" s="72"/>
      <c r="ICA75" s="72"/>
      <c r="ICB75" s="72"/>
      <c r="ICC75" s="72"/>
      <c r="ICD75" s="72"/>
      <c r="ICE75" s="72"/>
      <c r="ICF75" s="72"/>
      <c r="ICG75" s="72"/>
      <c r="ICH75" s="72"/>
      <c r="ICI75" s="72"/>
      <c r="ICJ75" s="72"/>
      <c r="ICK75" s="72"/>
      <c r="ICL75" s="72"/>
      <c r="ICM75" s="72"/>
      <c r="ICN75" s="72"/>
      <c r="ICO75" s="72"/>
      <c r="ICP75" s="72"/>
      <c r="ICQ75" s="72"/>
      <c r="ICR75" s="72"/>
      <c r="ICS75" s="72"/>
      <c r="ICT75" s="72"/>
      <c r="ICU75" s="72"/>
      <c r="ICV75" s="72"/>
      <c r="ICW75" s="72"/>
      <c r="ICX75" s="72"/>
      <c r="ICY75" s="72"/>
      <c r="ICZ75" s="72"/>
      <c r="IDA75" s="72"/>
      <c r="IDB75" s="72"/>
      <c r="IDC75" s="72"/>
      <c r="IDD75" s="72"/>
      <c r="IDE75" s="72"/>
      <c r="IDF75" s="72"/>
      <c r="IDG75" s="72"/>
      <c r="IDH75" s="72"/>
      <c r="IDI75" s="72"/>
      <c r="IDJ75" s="72"/>
      <c r="IDK75" s="72"/>
      <c r="IDL75" s="72"/>
      <c r="IDM75" s="72"/>
      <c r="IDN75" s="72"/>
      <c r="IDO75" s="72"/>
      <c r="IDP75" s="72"/>
      <c r="IDQ75" s="72"/>
      <c r="IDR75" s="72"/>
      <c r="IDS75" s="72"/>
      <c r="IDT75" s="72"/>
      <c r="IDU75" s="72"/>
      <c r="IDV75" s="72"/>
      <c r="IDW75" s="72"/>
      <c r="IDX75" s="72"/>
      <c r="IDY75" s="72"/>
      <c r="IDZ75" s="72"/>
      <c r="IEA75" s="72"/>
      <c r="IEB75" s="72"/>
      <c r="IEC75" s="72"/>
      <c r="IED75" s="72"/>
      <c r="IEE75" s="72"/>
      <c r="IEF75" s="72"/>
      <c r="IEG75" s="72"/>
      <c r="IEH75" s="72"/>
      <c r="IEI75" s="72"/>
      <c r="IEJ75" s="72"/>
      <c r="IEK75" s="72"/>
      <c r="IEL75" s="72"/>
      <c r="IEM75" s="72"/>
      <c r="IEN75" s="72"/>
      <c r="IEO75" s="72"/>
      <c r="IEP75" s="72"/>
      <c r="IEQ75" s="72"/>
      <c r="IER75" s="72"/>
      <c r="IES75" s="72"/>
      <c r="IET75" s="72"/>
      <c r="IEU75" s="72"/>
      <c r="IEV75" s="72"/>
      <c r="IEW75" s="72"/>
      <c r="IEX75" s="72"/>
      <c r="IEY75" s="72"/>
      <c r="IEZ75" s="72"/>
      <c r="IFA75" s="72"/>
      <c r="IFB75" s="72"/>
      <c r="IFC75" s="72"/>
      <c r="IFD75" s="72"/>
      <c r="IFE75" s="72"/>
      <c r="IFF75" s="72"/>
      <c r="IFG75" s="72"/>
      <c r="IFH75" s="72"/>
      <c r="IFI75" s="72"/>
      <c r="IFJ75" s="72"/>
      <c r="IFK75" s="72"/>
      <c r="IFL75" s="72"/>
      <c r="IFM75" s="72"/>
      <c r="IFN75" s="72"/>
      <c r="IFO75" s="72"/>
      <c r="IFP75" s="72"/>
      <c r="IFQ75" s="72"/>
      <c r="IFR75" s="72"/>
      <c r="IFS75" s="72"/>
      <c r="IFT75" s="72"/>
      <c r="IFU75" s="72"/>
      <c r="IFV75" s="72"/>
      <c r="IFW75" s="72"/>
      <c r="IFX75" s="72"/>
      <c r="IFY75" s="72"/>
      <c r="IFZ75" s="72"/>
      <c r="IGA75" s="72"/>
      <c r="IGB75" s="72"/>
      <c r="IGC75" s="72"/>
      <c r="IGD75" s="72"/>
      <c r="IGE75" s="72"/>
      <c r="IGF75" s="72"/>
      <c r="IGG75" s="72"/>
      <c r="IGH75" s="72"/>
      <c r="IGI75" s="72"/>
      <c r="IGJ75" s="72"/>
      <c r="IGK75" s="72"/>
      <c r="IGL75" s="72"/>
      <c r="IGM75" s="72"/>
      <c r="IGN75" s="72"/>
      <c r="IGO75" s="72"/>
      <c r="IGP75" s="72"/>
      <c r="IGQ75" s="72"/>
      <c r="IGR75" s="72"/>
      <c r="IGS75" s="72"/>
      <c r="IGT75" s="72"/>
      <c r="IGU75" s="72"/>
      <c r="IGV75" s="72"/>
      <c r="IGW75" s="72"/>
      <c r="IGX75" s="72"/>
      <c r="IGY75" s="72"/>
      <c r="IGZ75" s="72"/>
      <c r="IHA75" s="72"/>
      <c r="IHB75" s="72"/>
      <c r="IHC75" s="72"/>
      <c r="IHD75" s="72"/>
      <c r="IHE75" s="72"/>
      <c r="IHF75" s="72"/>
      <c r="IHG75" s="72"/>
      <c r="IHH75" s="72"/>
      <c r="IHI75" s="72"/>
      <c r="IHJ75" s="72"/>
      <c r="IHK75" s="72"/>
      <c r="IHL75" s="72"/>
      <c r="IHM75" s="72"/>
      <c r="IHN75" s="72"/>
      <c r="IHO75" s="72"/>
      <c r="IHP75" s="72"/>
      <c r="IHQ75" s="72"/>
      <c r="IHR75" s="72"/>
      <c r="IHS75" s="72"/>
      <c r="IHT75" s="72"/>
      <c r="IHU75" s="72"/>
      <c r="IHV75" s="72"/>
      <c r="IHW75" s="72"/>
      <c r="IHX75" s="72"/>
      <c r="IHY75" s="72"/>
      <c r="IHZ75" s="72"/>
      <c r="IIA75" s="72"/>
      <c r="IIB75" s="72"/>
      <c r="IIC75" s="72"/>
      <c r="IID75" s="72"/>
      <c r="IIE75" s="72"/>
      <c r="IIF75" s="72"/>
      <c r="IIG75" s="72"/>
      <c r="IIH75" s="72"/>
      <c r="III75" s="72"/>
      <c r="IIJ75" s="72"/>
      <c r="IIK75" s="72"/>
      <c r="IIL75" s="72"/>
      <c r="IIM75" s="72"/>
      <c r="IIN75" s="72"/>
      <c r="IIO75" s="72"/>
      <c r="IIP75" s="72"/>
      <c r="IIQ75" s="72"/>
      <c r="IIR75" s="72"/>
      <c r="IIS75" s="72"/>
      <c r="IIT75" s="72"/>
      <c r="IIU75" s="72"/>
      <c r="IIV75" s="72"/>
      <c r="IIW75" s="72"/>
      <c r="IIX75" s="72"/>
      <c r="IIY75" s="72"/>
      <c r="IIZ75" s="72"/>
      <c r="IJA75" s="72"/>
      <c r="IJB75" s="72"/>
      <c r="IJC75" s="72"/>
      <c r="IJD75" s="72"/>
      <c r="IJE75" s="72"/>
      <c r="IJF75" s="72"/>
      <c r="IJG75" s="72"/>
      <c r="IJH75" s="72"/>
      <c r="IJI75" s="72"/>
      <c r="IJJ75" s="72"/>
      <c r="IJK75" s="72"/>
      <c r="IJL75" s="72"/>
      <c r="IJM75" s="72"/>
      <c r="IJN75" s="72"/>
      <c r="IJO75" s="72"/>
      <c r="IJP75" s="72"/>
      <c r="IJQ75" s="72"/>
      <c r="IJR75" s="72"/>
      <c r="IJS75" s="72"/>
      <c r="IJT75" s="72"/>
      <c r="IJU75" s="72"/>
      <c r="IJV75" s="72"/>
      <c r="IJW75" s="72"/>
      <c r="IJX75" s="72"/>
      <c r="IJY75" s="72"/>
      <c r="IJZ75" s="72"/>
      <c r="IKA75" s="72"/>
      <c r="IKB75" s="72"/>
      <c r="IKC75" s="72"/>
      <c r="IKD75" s="72"/>
      <c r="IKE75" s="72"/>
      <c r="IKF75" s="72"/>
      <c r="IKG75" s="72"/>
      <c r="IKH75" s="72"/>
      <c r="IKI75" s="72"/>
      <c r="IKJ75" s="72"/>
      <c r="IKK75" s="72"/>
      <c r="IKL75" s="72"/>
      <c r="IKM75" s="72"/>
      <c r="IKN75" s="72"/>
      <c r="IKO75" s="72"/>
      <c r="IKP75" s="72"/>
      <c r="IKQ75" s="72"/>
      <c r="IKR75" s="72"/>
      <c r="IKS75" s="72"/>
      <c r="IKT75" s="72"/>
      <c r="IKU75" s="72"/>
      <c r="IKV75" s="72"/>
      <c r="IKW75" s="72"/>
      <c r="IKX75" s="72"/>
      <c r="IKY75" s="72"/>
      <c r="IKZ75" s="72"/>
      <c r="ILA75" s="72"/>
      <c r="ILB75" s="72"/>
      <c r="ILC75" s="72"/>
      <c r="ILD75" s="72"/>
      <c r="ILE75" s="72"/>
      <c r="ILF75" s="72"/>
      <c r="ILG75" s="72"/>
      <c r="ILH75" s="72"/>
      <c r="ILI75" s="72"/>
      <c r="ILJ75" s="72"/>
      <c r="ILK75" s="72"/>
      <c r="ILL75" s="72"/>
      <c r="ILM75" s="72"/>
      <c r="ILN75" s="72"/>
      <c r="ILO75" s="72"/>
      <c r="ILP75" s="72"/>
      <c r="ILQ75" s="72"/>
      <c r="ILR75" s="72"/>
      <c r="ILS75" s="72"/>
      <c r="ILT75" s="72"/>
      <c r="ILU75" s="72"/>
      <c r="ILV75" s="72"/>
      <c r="ILW75" s="72"/>
      <c r="ILX75" s="72"/>
      <c r="ILY75" s="72"/>
      <c r="ILZ75" s="72"/>
      <c r="IMA75" s="72"/>
      <c r="IMB75" s="72"/>
      <c r="IMC75" s="72"/>
      <c r="IMD75" s="72"/>
      <c r="IME75" s="72"/>
      <c r="IMF75" s="72"/>
      <c r="IMG75" s="72"/>
      <c r="IMH75" s="72"/>
      <c r="IMI75" s="72"/>
      <c r="IMJ75" s="72"/>
      <c r="IMK75" s="72"/>
      <c r="IML75" s="72"/>
      <c r="IMM75" s="72"/>
      <c r="IMN75" s="72"/>
      <c r="IMO75" s="72"/>
      <c r="IMP75" s="72"/>
      <c r="IMQ75" s="72"/>
      <c r="IMR75" s="72"/>
      <c r="IMS75" s="72"/>
      <c r="IMT75" s="72"/>
      <c r="IMU75" s="72"/>
      <c r="IMV75" s="72"/>
      <c r="IMW75" s="72"/>
      <c r="IMX75" s="72"/>
      <c r="IMY75" s="72"/>
      <c r="IMZ75" s="72"/>
      <c r="INA75" s="72"/>
      <c r="INB75" s="72"/>
      <c r="INC75" s="72"/>
      <c r="IND75" s="72"/>
      <c r="INE75" s="72"/>
      <c r="INF75" s="72"/>
      <c r="ING75" s="72"/>
      <c r="INH75" s="72"/>
      <c r="INI75" s="72"/>
      <c r="INJ75" s="72"/>
      <c r="INK75" s="72"/>
      <c r="INL75" s="72"/>
      <c r="INM75" s="72"/>
      <c r="INN75" s="72"/>
      <c r="INO75" s="72"/>
      <c r="INP75" s="72"/>
      <c r="INQ75" s="72"/>
      <c r="INR75" s="72"/>
      <c r="INS75" s="72"/>
      <c r="INT75" s="72"/>
      <c r="INU75" s="72"/>
      <c r="INV75" s="72"/>
      <c r="INW75" s="72"/>
      <c r="INX75" s="72"/>
      <c r="INY75" s="72"/>
      <c r="INZ75" s="72"/>
      <c r="IOA75" s="72"/>
      <c r="IOB75" s="72"/>
      <c r="IOC75" s="72"/>
      <c r="IOD75" s="72"/>
      <c r="IOE75" s="72"/>
      <c r="IOF75" s="72"/>
      <c r="IOG75" s="72"/>
      <c r="IOH75" s="72"/>
      <c r="IOI75" s="72"/>
      <c r="IOJ75" s="72"/>
      <c r="IOK75" s="72"/>
      <c r="IOL75" s="72"/>
      <c r="IOM75" s="72"/>
      <c r="ION75" s="72"/>
      <c r="IOO75" s="72"/>
      <c r="IOP75" s="72"/>
      <c r="IOQ75" s="72"/>
      <c r="IOR75" s="72"/>
      <c r="IOS75" s="72"/>
      <c r="IOT75" s="72"/>
      <c r="IOU75" s="72"/>
      <c r="IOV75" s="72"/>
      <c r="IOW75" s="72"/>
      <c r="IOX75" s="72"/>
      <c r="IOY75" s="72"/>
      <c r="IOZ75" s="72"/>
      <c r="IPA75" s="72"/>
      <c r="IPB75" s="72"/>
      <c r="IPC75" s="72"/>
      <c r="IPD75" s="72"/>
      <c r="IPE75" s="72"/>
      <c r="IPF75" s="72"/>
      <c r="IPG75" s="72"/>
      <c r="IPH75" s="72"/>
      <c r="IPI75" s="72"/>
      <c r="IPJ75" s="72"/>
      <c r="IPK75" s="72"/>
      <c r="IPL75" s="72"/>
      <c r="IPM75" s="72"/>
      <c r="IPN75" s="72"/>
      <c r="IPO75" s="72"/>
      <c r="IPP75" s="72"/>
      <c r="IPQ75" s="72"/>
      <c r="IPR75" s="72"/>
      <c r="IPS75" s="72"/>
      <c r="IPT75" s="72"/>
      <c r="IPU75" s="72"/>
      <c r="IPV75" s="72"/>
      <c r="IPW75" s="72"/>
      <c r="IPX75" s="72"/>
      <c r="IPY75" s="72"/>
      <c r="IPZ75" s="72"/>
      <c r="IQA75" s="72"/>
      <c r="IQB75" s="72"/>
      <c r="IQC75" s="72"/>
      <c r="IQD75" s="72"/>
      <c r="IQE75" s="72"/>
      <c r="IQF75" s="72"/>
      <c r="IQG75" s="72"/>
      <c r="IQH75" s="72"/>
      <c r="IQI75" s="72"/>
      <c r="IQJ75" s="72"/>
      <c r="IQK75" s="72"/>
      <c r="IQL75" s="72"/>
      <c r="IQM75" s="72"/>
      <c r="IQN75" s="72"/>
      <c r="IQO75" s="72"/>
      <c r="IQP75" s="72"/>
      <c r="IQQ75" s="72"/>
      <c r="IQR75" s="72"/>
      <c r="IQS75" s="72"/>
      <c r="IQT75" s="72"/>
      <c r="IQU75" s="72"/>
      <c r="IQV75" s="72"/>
      <c r="IQW75" s="72"/>
      <c r="IQX75" s="72"/>
      <c r="IQY75" s="72"/>
      <c r="IQZ75" s="72"/>
      <c r="IRA75" s="72"/>
      <c r="IRB75" s="72"/>
      <c r="IRC75" s="72"/>
      <c r="IRD75" s="72"/>
      <c r="IRE75" s="72"/>
      <c r="IRF75" s="72"/>
      <c r="IRG75" s="72"/>
      <c r="IRH75" s="72"/>
      <c r="IRI75" s="72"/>
      <c r="IRJ75" s="72"/>
      <c r="IRK75" s="72"/>
      <c r="IRL75" s="72"/>
      <c r="IRM75" s="72"/>
      <c r="IRN75" s="72"/>
      <c r="IRO75" s="72"/>
      <c r="IRP75" s="72"/>
      <c r="IRQ75" s="72"/>
      <c r="IRR75" s="72"/>
      <c r="IRS75" s="72"/>
      <c r="IRT75" s="72"/>
      <c r="IRU75" s="72"/>
      <c r="IRV75" s="72"/>
      <c r="IRW75" s="72"/>
      <c r="IRX75" s="72"/>
      <c r="IRY75" s="72"/>
      <c r="IRZ75" s="72"/>
      <c r="ISA75" s="72"/>
      <c r="ISB75" s="72"/>
      <c r="ISC75" s="72"/>
      <c r="ISD75" s="72"/>
      <c r="ISE75" s="72"/>
      <c r="ISF75" s="72"/>
      <c r="ISG75" s="72"/>
      <c r="ISH75" s="72"/>
      <c r="ISI75" s="72"/>
      <c r="ISJ75" s="72"/>
      <c r="ISK75" s="72"/>
      <c r="ISL75" s="72"/>
      <c r="ISM75" s="72"/>
      <c r="ISN75" s="72"/>
      <c r="ISO75" s="72"/>
      <c r="ISP75" s="72"/>
      <c r="ISQ75" s="72"/>
      <c r="ISR75" s="72"/>
      <c r="ISS75" s="72"/>
      <c r="IST75" s="72"/>
      <c r="ISU75" s="72"/>
      <c r="ISV75" s="72"/>
      <c r="ISW75" s="72"/>
      <c r="ISX75" s="72"/>
      <c r="ISY75" s="72"/>
      <c r="ISZ75" s="72"/>
      <c r="ITA75" s="72"/>
      <c r="ITB75" s="72"/>
      <c r="ITC75" s="72"/>
      <c r="ITD75" s="72"/>
      <c r="ITE75" s="72"/>
      <c r="ITF75" s="72"/>
      <c r="ITG75" s="72"/>
      <c r="ITH75" s="72"/>
      <c r="ITI75" s="72"/>
      <c r="ITJ75" s="72"/>
      <c r="ITK75" s="72"/>
      <c r="ITL75" s="72"/>
      <c r="ITM75" s="72"/>
      <c r="ITN75" s="72"/>
      <c r="ITO75" s="72"/>
      <c r="ITP75" s="72"/>
      <c r="ITQ75" s="72"/>
      <c r="ITR75" s="72"/>
      <c r="ITS75" s="72"/>
      <c r="ITT75" s="72"/>
      <c r="ITU75" s="72"/>
      <c r="ITV75" s="72"/>
      <c r="ITW75" s="72"/>
      <c r="ITX75" s="72"/>
      <c r="ITY75" s="72"/>
      <c r="ITZ75" s="72"/>
      <c r="IUA75" s="72"/>
      <c r="IUB75" s="72"/>
      <c r="IUC75" s="72"/>
      <c r="IUD75" s="72"/>
      <c r="IUE75" s="72"/>
      <c r="IUF75" s="72"/>
      <c r="IUG75" s="72"/>
      <c r="IUH75" s="72"/>
      <c r="IUI75" s="72"/>
      <c r="IUJ75" s="72"/>
      <c r="IUK75" s="72"/>
      <c r="IUL75" s="72"/>
      <c r="IUM75" s="72"/>
      <c r="IUN75" s="72"/>
      <c r="IUO75" s="72"/>
      <c r="IUP75" s="72"/>
      <c r="IUQ75" s="72"/>
      <c r="IUR75" s="72"/>
      <c r="IUS75" s="72"/>
      <c r="IUT75" s="72"/>
      <c r="IUU75" s="72"/>
      <c r="IUV75" s="72"/>
      <c r="IUW75" s="72"/>
      <c r="IUX75" s="72"/>
      <c r="IUY75" s="72"/>
      <c r="IUZ75" s="72"/>
      <c r="IVA75" s="72"/>
      <c r="IVB75" s="72"/>
      <c r="IVC75" s="72"/>
      <c r="IVD75" s="72"/>
      <c r="IVE75" s="72"/>
      <c r="IVF75" s="72"/>
      <c r="IVG75" s="72"/>
      <c r="IVH75" s="72"/>
      <c r="IVI75" s="72"/>
      <c r="IVJ75" s="72"/>
      <c r="IVK75" s="72"/>
      <c r="IVL75" s="72"/>
      <c r="IVM75" s="72"/>
      <c r="IVN75" s="72"/>
      <c r="IVO75" s="72"/>
      <c r="IVP75" s="72"/>
      <c r="IVQ75" s="72"/>
      <c r="IVR75" s="72"/>
      <c r="IVS75" s="72"/>
      <c r="IVT75" s="72"/>
      <c r="IVU75" s="72"/>
      <c r="IVV75" s="72"/>
      <c r="IVW75" s="72"/>
      <c r="IVX75" s="72"/>
      <c r="IVY75" s="72"/>
      <c r="IVZ75" s="72"/>
      <c r="IWA75" s="72"/>
      <c r="IWB75" s="72"/>
      <c r="IWC75" s="72"/>
      <c r="IWD75" s="72"/>
      <c r="IWE75" s="72"/>
      <c r="IWF75" s="72"/>
      <c r="IWG75" s="72"/>
      <c r="IWH75" s="72"/>
      <c r="IWI75" s="72"/>
      <c r="IWJ75" s="72"/>
      <c r="IWK75" s="72"/>
      <c r="IWL75" s="72"/>
      <c r="IWM75" s="72"/>
      <c r="IWN75" s="72"/>
      <c r="IWO75" s="72"/>
      <c r="IWP75" s="72"/>
      <c r="IWQ75" s="72"/>
      <c r="IWR75" s="72"/>
      <c r="IWS75" s="72"/>
      <c r="IWT75" s="72"/>
      <c r="IWU75" s="72"/>
      <c r="IWV75" s="72"/>
      <c r="IWW75" s="72"/>
      <c r="IWX75" s="72"/>
      <c r="IWY75" s="72"/>
      <c r="IWZ75" s="72"/>
      <c r="IXA75" s="72"/>
      <c r="IXB75" s="72"/>
      <c r="IXC75" s="72"/>
      <c r="IXD75" s="72"/>
      <c r="IXE75" s="72"/>
      <c r="IXF75" s="72"/>
      <c r="IXG75" s="72"/>
      <c r="IXH75" s="72"/>
      <c r="IXI75" s="72"/>
      <c r="IXJ75" s="72"/>
      <c r="IXK75" s="72"/>
      <c r="IXL75" s="72"/>
      <c r="IXM75" s="72"/>
      <c r="IXN75" s="72"/>
      <c r="IXO75" s="72"/>
      <c r="IXP75" s="72"/>
      <c r="IXQ75" s="72"/>
      <c r="IXR75" s="72"/>
      <c r="IXS75" s="72"/>
      <c r="IXT75" s="72"/>
      <c r="IXU75" s="72"/>
      <c r="IXV75" s="72"/>
      <c r="IXW75" s="72"/>
      <c r="IXX75" s="72"/>
      <c r="IXY75" s="72"/>
      <c r="IXZ75" s="72"/>
      <c r="IYA75" s="72"/>
      <c r="IYB75" s="72"/>
      <c r="IYC75" s="72"/>
      <c r="IYD75" s="72"/>
      <c r="IYE75" s="72"/>
      <c r="IYF75" s="72"/>
      <c r="IYG75" s="72"/>
      <c r="IYH75" s="72"/>
      <c r="IYI75" s="72"/>
      <c r="IYJ75" s="72"/>
      <c r="IYK75" s="72"/>
      <c r="IYL75" s="72"/>
      <c r="IYM75" s="72"/>
      <c r="IYN75" s="72"/>
      <c r="IYO75" s="72"/>
      <c r="IYP75" s="72"/>
      <c r="IYQ75" s="72"/>
      <c r="IYR75" s="72"/>
      <c r="IYS75" s="72"/>
      <c r="IYT75" s="72"/>
      <c r="IYU75" s="72"/>
      <c r="IYV75" s="72"/>
      <c r="IYW75" s="72"/>
      <c r="IYX75" s="72"/>
      <c r="IYY75" s="72"/>
      <c r="IYZ75" s="72"/>
      <c r="IZA75" s="72"/>
      <c r="IZB75" s="72"/>
      <c r="IZC75" s="72"/>
      <c r="IZD75" s="72"/>
      <c r="IZE75" s="72"/>
      <c r="IZF75" s="72"/>
      <c r="IZG75" s="72"/>
      <c r="IZH75" s="72"/>
      <c r="IZI75" s="72"/>
      <c r="IZJ75" s="72"/>
      <c r="IZK75" s="72"/>
      <c r="IZL75" s="72"/>
      <c r="IZM75" s="72"/>
      <c r="IZN75" s="72"/>
      <c r="IZO75" s="72"/>
      <c r="IZP75" s="72"/>
      <c r="IZQ75" s="72"/>
      <c r="IZR75" s="72"/>
      <c r="IZS75" s="72"/>
      <c r="IZT75" s="72"/>
      <c r="IZU75" s="72"/>
      <c r="IZV75" s="72"/>
      <c r="IZW75" s="72"/>
      <c r="IZX75" s="72"/>
      <c r="IZY75" s="72"/>
      <c r="IZZ75" s="72"/>
      <c r="JAA75" s="72"/>
      <c r="JAB75" s="72"/>
      <c r="JAC75" s="72"/>
      <c r="JAD75" s="72"/>
      <c r="JAE75" s="72"/>
      <c r="JAF75" s="72"/>
      <c r="JAG75" s="72"/>
      <c r="JAH75" s="72"/>
      <c r="JAI75" s="72"/>
      <c r="JAJ75" s="72"/>
      <c r="JAK75" s="72"/>
      <c r="JAL75" s="72"/>
      <c r="JAM75" s="72"/>
      <c r="JAN75" s="72"/>
      <c r="JAO75" s="72"/>
      <c r="JAP75" s="72"/>
      <c r="JAQ75" s="72"/>
      <c r="JAR75" s="72"/>
      <c r="JAS75" s="72"/>
      <c r="JAT75" s="72"/>
      <c r="JAU75" s="72"/>
      <c r="JAV75" s="72"/>
      <c r="JAW75" s="72"/>
      <c r="JAX75" s="72"/>
      <c r="JAY75" s="72"/>
      <c r="JAZ75" s="72"/>
      <c r="JBA75" s="72"/>
      <c r="JBB75" s="72"/>
      <c r="JBC75" s="72"/>
      <c r="JBD75" s="72"/>
      <c r="JBE75" s="72"/>
      <c r="JBF75" s="72"/>
      <c r="JBG75" s="72"/>
      <c r="JBH75" s="72"/>
      <c r="JBI75" s="72"/>
      <c r="JBJ75" s="72"/>
      <c r="JBK75" s="72"/>
      <c r="JBL75" s="72"/>
      <c r="JBM75" s="72"/>
      <c r="JBN75" s="72"/>
      <c r="JBO75" s="72"/>
      <c r="JBP75" s="72"/>
      <c r="JBQ75" s="72"/>
      <c r="JBR75" s="72"/>
      <c r="JBS75" s="72"/>
      <c r="JBT75" s="72"/>
      <c r="JBU75" s="72"/>
      <c r="JBV75" s="72"/>
      <c r="JBW75" s="72"/>
      <c r="JBX75" s="72"/>
      <c r="JBY75" s="72"/>
      <c r="JBZ75" s="72"/>
      <c r="JCA75" s="72"/>
      <c r="JCB75" s="72"/>
      <c r="JCC75" s="72"/>
      <c r="JCD75" s="72"/>
      <c r="JCE75" s="72"/>
      <c r="JCF75" s="72"/>
      <c r="JCG75" s="72"/>
      <c r="JCH75" s="72"/>
      <c r="JCI75" s="72"/>
      <c r="JCJ75" s="72"/>
      <c r="JCK75" s="72"/>
      <c r="JCL75" s="72"/>
      <c r="JCM75" s="72"/>
      <c r="JCN75" s="72"/>
      <c r="JCO75" s="72"/>
      <c r="JCP75" s="72"/>
      <c r="JCQ75" s="72"/>
      <c r="JCR75" s="72"/>
      <c r="JCS75" s="72"/>
      <c r="JCT75" s="72"/>
      <c r="JCU75" s="72"/>
      <c r="JCV75" s="72"/>
      <c r="JCW75" s="72"/>
      <c r="JCX75" s="72"/>
      <c r="JCY75" s="72"/>
      <c r="JCZ75" s="72"/>
      <c r="JDA75" s="72"/>
      <c r="JDB75" s="72"/>
      <c r="JDC75" s="72"/>
      <c r="JDD75" s="72"/>
      <c r="JDE75" s="72"/>
      <c r="JDF75" s="72"/>
      <c r="JDG75" s="72"/>
      <c r="JDH75" s="72"/>
      <c r="JDI75" s="72"/>
      <c r="JDJ75" s="72"/>
      <c r="JDK75" s="72"/>
      <c r="JDL75" s="72"/>
      <c r="JDM75" s="72"/>
      <c r="JDN75" s="72"/>
      <c r="JDO75" s="72"/>
      <c r="JDP75" s="72"/>
      <c r="JDQ75" s="72"/>
      <c r="JDR75" s="72"/>
      <c r="JDS75" s="72"/>
      <c r="JDT75" s="72"/>
      <c r="JDU75" s="72"/>
      <c r="JDV75" s="72"/>
      <c r="JDW75" s="72"/>
      <c r="JDX75" s="72"/>
      <c r="JDY75" s="72"/>
      <c r="JDZ75" s="72"/>
      <c r="JEA75" s="72"/>
      <c r="JEB75" s="72"/>
      <c r="JEC75" s="72"/>
      <c r="JED75" s="72"/>
      <c r="JEE75" s="72"/>
      <c r="JEF75" s="72"/>
      <c r="JEG75" s="72"/>
      <c r="JEH75" s="72"/>
      <c r="JEI75" s="72"/>
      <c r="JEJ75" s="72"/>
      <c r="JEK75" s="72"/>
      <c r="JEL75" s="72"/>
      <c r="JEM75" s="72"/>
      <c r="JEN75" s="72"/>
      <c r="JEO75" s="72"/>
      <c r="JEP75" s="72"/>
      <c r="JEQ75" s="72"/>
      <c r="JER75" s="72"/>
      <c r="JES75" s="72"/>
      <c r="JET75" s="72"/>
      <c r="JEU75" s="72"/>
      <c r="JEV75" s="72"/>
      <c r="JEW75" s="72"/>
      <c r="JEX75" s="72"/>
      <c r="JEY75" s="72"/>
      <c r="JEZ75" s="72"/>
      <c r="JFA75" s="72"/>
      <c r="JFB75" s="72"/>
      <c r="JFC75" s="72"/>
      <c r="JFD75" s="72"/>
      <c r="JFE75" s="72"/>
      <c r="JFF75" s="72"/>
      <c r="JFG75" s="72"/>
      <c r="JFH75" s="72"/>
      <c r="JFI75" s="72"/>
      <c r="JFJ75" s="72"/>
      <c r="JFK75" s="72"/>
      <c r="JFL75" s="72"/>
      <c r="JFM75" s="72"/>
      <c r="JFN75" s="72"/>
      <c r="JFO75" s="72"/>
      <c r="JFP75" s="72"/>
      <c r="JFQ75" s="72"/>
      <c r="JFR75" s="72"/>
      <c r="JFS75" s="72"/>
      <c r="JFT75" s="72"/>
      <c r="JFU75" s="72"/>
      <c r="JFV75" s="72"/>
      <c r="JFW75" s="72"/>
      <c r="JFX75" s="72"/>
      <c r="JFY75" s="72"/>
      <c r="JFZ75" s="72"/>
      <c r="JGA75" s="72"/>
      <c r="JGB75" s="72"/>
      <c r="JGC75" s="72"/>
      <c r="JGD75" s="72"/>
      <c r="JGE75" s="72"/>
      <c r="JGF75" s="72"/>
      <c r="JGG75" s="72"/>
      <c r="JGH75" s="72"/>
      <c r="JGI75" s="72"/>
      <c r="JGJ75" s="72"/>
      <c r="JGK75" s="72"/>
      <c r="JGL75" s="72"/>
      <c r="JGM75" s="72"/>
      <c r="JGN75" s="72"/>
      <c r="JGO75" s="72"/>
      <c r="JGP75" s="72"/>
      <c r="JGQ75" s="72"/>
      <c r="JGR75" s="72"/>
      <c r="JGS75" s="72"/>
      <c r="JGT75" s="72"/>
      <c r="JGU75" s="72"/>
      <c r="JGV75" s="72"/>
      <c r="JGW75" s="72"/>
      <c r="JGX75" s="72"/>
      <c r="JGY75" s="72"/>
      <c r="JGZ75" s="72"/>
      <c r="JHA75" s="72"/>
      <c r="JHB75" s="72"/>
      <c r="JHC75" s="72"/>
      <c r="JHD75" s="72"/>
      <c r="JHE75" s="72"/>
      <c r="JHF75" s="72"/>
      <c r="JHG75" s="72"/>
      <c r="JHH75" s="72"/>
      <c r="JHI75" s="72"/>
      <c r="JHJ75" s="72"/>
      <c r="JHK75" s="72"/>
      <c r="JHL75" s="72"/>
      <c r="JHM75" s="72"/>
      <c r="JHN75" s="72"/>
      <c r="JHO75" s="72"/>
      <c r="JHP75" s="72"/>
      <c r="JHQ75" s="72"/>
      <c r="JHR75" s="72"/>
      <c r="JHS75" s="72"/>
      <c r="JHT75" s="72"/>
      <c r="JHU75" s="72"/>
      <c r="JHV75" s="72"/>
      <c r="JHW75" s="72"/>
      <c r="JHX75" s="72"/>
      <c r="JHY75" s="72"/>
      <c r="JHZ75" s="72"/>
      <c r="JIA75" s="72"/>
      <c r="JIB75" s="72"/>
      <c r="JIC75" s="72"/>
      <c r="JID75" s="72"/>
      <c r="JIE75" s="72"/>
      <c r="JIF75" s="72"/>
      <c r="JIG75" s="72"/>
      <c r="JIH75" s="72"/>
      <c r="JII75" s="72"/>
      <c r="JIJ75" s="72"/>
      <c r="JIK75" s="72"/>
      <c r="JIL75" s="72"/>
      <c r="JIM75" s="72"/>
      <c r="JIN75" s="72"/>
      <c r="JIO75" s="72"/>
      <c r="JIP75" s="72"/>
      <c r="JIQ75" s="72"/>
      <c r="JIR75" s="72"/>
      <c r="JIS75" s="72"/>
      <c r="JIT75" s="72"/>
      <c r="JIU75" s="72"/>
      <c r="JIV75" s="72"/>
      <c r="JIW75" s="72"/>
      <c r="JIX75" s="72"/>
      <c r="JIY75" s="72"/>
      <c r="JIZ75" s="72"/>
      <c r="JJA75" s="72"/>
      <c r="JJB75" s="72"/>
      <c r="JJC75" s="72"/>
      <c r="JJD75" s="72"/>
      <c r="JJE75" s="72"/>
      <c r="JJF75" s="72"/>
      <c r="JJG75" s="72"/>
      <c r="JJH75" s="72"/>
      <c r="JJI75" s="72"/>
      <c r="JJJ75" s="72"/>
      <c r="JJK75" s="72"/>
      <c r="JJL75" s="72"/>
      <c r="JJM75" s="72"/>
      <c r="JJN75" s="72"/>
      <c r="JJO75" s="72"/>
      <c r="JJP75" s="72"/>
      <c r="JJQ75" s="72"/>
      <c r="JJR75" s="72"/>
      <c r="JJS75" s="72"/>
      <c r="JJT75" s="72"/>
      <c r="JJU75" s="72"/>
      <c r="JJV75" s="72"/>
      <c r="JJW75" s="72"/>
      <c r="JJX75" s="72"/>
      <c r="JJY75" s="72"/>
      <c r="JJZ75" s="72"/>
      <c r="JKA75" s="72"/>
      <c r="JKB75" s="72"/>
      <c r="JKC75" s="72"/>
      <c r="JKD75" s="72"/>
      <c r="JKE75" s="72"/>
      <c r="JKF75" s="72"/>
      <c r="JKG75" s="72"/>
      <c r="JKH75" s="72"/>
      <c r="JKI75" s="72"/>
      <c r="JKJ75" s="72"/>
      <c r="JKK75" s="72"/>
      <c r="JKL75" s="72"/>
      <c r="JKM75" s="72"/>
      <c r="JKN75" s="72"/>
      <c r="JKO75" s="72"/>
      <c r="JKP75" s="72"/>
      <c r="JKQ75" s="72"/>
      <c r="JKR75" s="72"/>
      <c r="JKS75" s="72"/>
      <c r="JKT75" s="72"/>
      <c r="JKU75" s="72"/>
      <c r="JKV75" s="72"/>
      <c r="JKW75" s="72"/>
      <c r="JKX75" s="72"/>
      <c r="JKY75" s="72"/>
      <c r="JKZ75" s="72"/>
      <c r="JLA75" s="72"/>
      <c r="JLB75" s="72"/>
      <c r="JLC75" s="72"/>
      <c r="JLD75" s="72"/>
      <c r="JLE75" s="72"/>
      <c r="JLF75" s="72"/>
      <c r="JLG75" s="72"/>
      <c r="JLH75" s="72"/>
      <c r="JLI75" s="72"/>
      <c r="JLJ75" s="72"/>
      <c r="JLK75" s="72"/>
      <c r="JLL75" s="72"/>
      <c r="JLM75" s="72"/>
      <c r="JLN75" s="72"/>
      <c r="JLO75" s="72"/>
      <c r="JLP75" s="72"/>
      <c r="JLQ75" s="72"/>
      <c r="JLR75" s="72"/>
      <c r="JLS75" s="72"/>
      <c r="JLT75" s="72"/>
      <c r="JLU75" s="72"/>
      <c r="JLV75" s="72"/>
      <c r="JLW75" s="72"/>
      <c r="JLX75" s="72"/>
      <c r="JLY75" s="72"/>
      <c r="JLZ75" s="72"/>
      <c r="JMA75" s="72"/>
      <c r="JMB75" s="72"/>
      <c r="JMC75" s="72"/>
      <c r="JMD75" s="72"/>
      <c r="JME75" s="72"/>
      <c r="JMF75" s="72"/>
      <c r="JMG75" s="72"/>
      <c r="JMH75" s="72"/>
      <c r="JMI75" s="72"/>
      <c r="JMJ75" s="72"/>
      <c r="JMK75" s="72"/>
      <c r="JML75" s="72"/>
      <c r="JMM75" s="72"/>
      <c r="JMN75" s="72"/>
      <c r="JMO75" s="72"/>
      <c r="JMP75" s="72"/>
      <c r="JMQ75" s="72"/>
      <c r="JMR75" s="72"/>
      <c r="JMS75" s="72"/>
      <c r="JMT75" s="72"/>
      <c r="JMU75" s="72"/>
      <c r="JMV75" s="72"/>
      <c r="JMW75" s="72"/>
      <c r="JMX75" s="72"/>
      <c r="JMY75" s="72"/>
      <c r="JMZ75" s="72"/>
      <c r="JNA75" s="72"/>
      <c r="JNB75" s="72"/>
      <c r="JNC75" s="72"/>
      <c r="JND75" s="72"/>
      <c r="JNE75" s="72"/>
      <c r="JNF75" s="72"/>
      <c r="JNG75" s="72"/>
      <c r="JNH75" s="72"/>
      <c r="JNI75" s="72"/>
      <c r="JNJ75" s="72"/>
      <c r="JNK75" s="72"/>
      <c r="JNL75" s="72"/>
      <c r="JNM75" s="72"/>
      <c r="JNN75" s="72"/>
      <c r="JNO75" s="72"/>
      <c r="JNP75" s="72"/>
      <c r="JNQ75" s="72"/>
      <c r="JNR75" s="72"/>
      <c r="JNS75" s="72"/>
      <c r="JNT75" s="72"/>
      <c r="JNU75" s="72"/>
      <c r="JNV75" s="72"/>
      <c r="JNW75" s="72"/>
      <c r="JNX75" s="72"/>
      <c r="JNY75" s="72"/>
      <c r="JNZ75" s="72"/>
      <c r="JOA75" s="72"/>
      <c r="JOB75" s="72"/>
      <c r="JOC75" s="72"/>
      <c r="JOD75" s="72"/>
      <c r="JOE75" s="72"/>
      <c r="JOF75" s="72"/>
      <c r="JOG75" s="72"/>
      <c r="JOH75" s="72"/>
      <c r="JOI75" s="72"/>
      <c r="JOJ75" s="72"/>
      <c r="JOK75" s="72"/>
      <c r="JOL75" s="72"/>
      <c r="JOM75" s="72"/>
      <c r="JON75" s="72"/>
      <c r="JOO75" s="72"/>
      <c r="JOP75" s="72"/>
      <c r="JOQ75" s="72"/>
      <c r="JOR75" s="72"/>
      <c r="JOS75" s="72"/>
      <c r="JOT75" s="72"/>
      <c r="JOU75" s="72"/>
      <c r="JOV75" s="72"/>
      <c r="JOW75" s="72"/>
      <c r="JOX75" s="72"/>
      <c r="JOY75" s="72"/>
      <c r="JOZ75" s="72"/>
      <c r="JPA75" s="72"/>
      <c r="JPB75" s="72"/>
      <c r="JPC75" s="72"/>
      <c r="JPD75" s="72"/>
      <c r="JPE75" s="72"/>
      <c r="JPF75" s="72"/>
      <c r="JPG75" s="72"/>
      <c r="JPH75" s="72"/>
      <c r="JPI75" s="72"/>
      <c r="JPJ75" s="72"/>
      <c r="JPK75" s="72"/>
      <c r="JPL75" s="72"/>
      <c r="JPM75" s="72"/>
      <c r="JPN75" s="72"/>
      <c r="JPO75" s="72"/>
      <c r="JPP75" s="72"/>
      <c r="JPQ75" s="72"/>
      <c r="JPR75" s="72"/>
      <c r="JPS75" s="72"/>
      <c r="JPT75" s="72"/>
      <c r="JPU75" s="72"/>
      <c r="JPV75" s="72"/>
      <c r="JPW75" s="72"/>
      <c r="JPX75" s="72"/>
      <c r="JPY75" s="72"/>
      <c r="JPZ75" s="72"/>
      <c r="JQA75" s="72"/>
      <c r="JQB75" s="72"/>
      <c r="JQC75" s="72"/>
      <c r="JQD75" s="72"/>
      <c r="JQE75" s="72"/>
      <c r="JQF75" s="72"/>
      <c r="JQG75" s="72"/>
      <c r="JQH75" s="72"/>
      <c r="JQI75" s="72"/>
      <c r="JQJ75" s="72"/>
      <c r="JQK75" s="72"/>
      <c r="JQL75" s="72"/>
      <c r="JQM75" s="72"/>
      <c r="JQN75" s="72"/>
      <c r="JQO75" s="72"/>
      <c r="JQP75" s="72"/>
      <c r="JQQ75" s="72"/>
      <c r="JQR75" s="72"/>
      <c r="JQS75" s="72"/>
      <c r="JQT75" s="72"/>
      <c r="JQU75" s="72"/>
      <c r="JQV75" s="72"/>
      <c r="JQW75" s="72"/>
      <c r="JQX75" s="72"/>
      <c r="JQY75" s="72"/>
      <c r="JQZ75" s="72"/>
      <c r="JRA75" s="72"/>
      <c r="JRB75" s="72"/>
      <c r="JRC75" s="72"/>
      <c r="JRD75" s="72"/>
      <c r="JRE75" s="72"/>
      <c r="JRF75" s="72"/>
      <c r="JRG75" s="72"/>
      <c r="JRH75" s="72"/>
      <c r="JRI75" s="72"/>
      <c r="JRJ75" s="72"/>
      <c r="JRK75" s="72"/>
      <c r="JRL75" s="72"/>
      <c r="JRM75" s="72"/>
      <c r="JRN75" s="72"/>
      <c r="JRO75" s="72"/>
      <c r="JRP75" s="72"/>
      <c r="JRQ75" s="72"/>
      <c r="JRR75" s="72"/>
      <c r="JRS75" s="72"/>
      <c r="JRT75" s="72"/>
      <c r="JRU75" s="72"/>
      <c r="JRV75" s="72"/>
      <c r="JRW75" s="72"/>
      <c r="JRX75" s="72"/>
      <c r="JRY75" s="72"/>
      <c r="JRZ75" s="72"/>
      <c r="JSA75" s="72"/>
      <c r="JSB75" s="72"/>
      <c r="JSC75" s="72"/>
      <c r="JSD75" s="72"/>
      <c r="JSE75" s="72"/>
      <c r="JSF75" s="72"/>
      <c r="JSG75" s="72"/>
      <c r="JSH75" s="72"/>
      <c r="JSI75" s="72"/>
      <c r="JSJ75" s="72"/>
      <c r="JSK75" s="72"/>
      <c r="JSL75" s="72"/>
      <c r="JSM75" s="72"/>
      <c r="JSN75" s="72"/>
      <c r="JSO75" s="72"/>
      <c r="JSP75" s="72"/>
      <c r="JSQ75" s="72"/>
      <c r="JSR75" s="72"/>
      <c r="JSS75" s="72"/>
      <c r="JST75" s="72"/>
      <c r="JSU75" s="72"/>
      <c r="JSV75" s="72"/>
      <c r="JSW75" s="72"/>
      <c r="JSX75" s="72"/>
      <c r="JSY75" s="72"/>
      <c r="JSZ75" s="72"/>
      <c r="JTA75" s="72"/>
      <c r="JTB75" s="72"/>
      <c r="JTC75" s="72"/>
      <c r="JTD75" s="72"/>
      <c r="JTE75" s="72"/>
      <c r="JTF75" s="72"/>
      <c r="JTG75" s="72"/>
      <c r="JTH75" s="72"/>
      <c r="JTI75" s="72"/>
      <c r="JTJ75" s="72"/>
      <c r="JTK75" s="72"/>
      <c r="JTL75" s="72"/>
      <c r="JTM75" s="72"/>
      <c r="JTN75" s="72"/>
      <c r="JTO75" s="72"/>
      <c r="JTP75" s="72"/>
      <c r="JTQ75" s="72"/>
      <c r="JTR75" s="72"/>
      <c r="JTS75" s="72"/>
      <c r="JTT75" s="72"/>
      <c r="JTU75" s="72"/>
      <c r="JTV75" s="72"/>
      <c r="JTW75" s="72"/>
      <c r="JTX75" s="72"/>
      <c r="JTY75" s="72"/>
      <c r="JTZ75" s="72"/>
      <c r="JUA75" s="72"/>
      <c r="JUB75" s="72"/>
      <c r="JUC75" s="72"/>
      <c r="JUD75" s="72"/>
      <c r="JUE75" s="72"/>
      <c r="JUF75" s="72"/>
      <c r="JUG75" s="72"/>
      <c r="JUH75" s="72"/>
      <c r="JUI75" s="72"/>
      <c r="JUJ75" s="72"/>
      <c r="JUK75" s="72"/>
      <c r="JUL75" s="72"/>
      <c r="JUM75" s="72"/>
      <c r="JUN75" s="72"/>
      <c r="JUO75" s="72"/>
      <c r="JUP75" s="72"/>
      <c r="JUQ75" s="72"/>
      <c r="JUR75" s="72"/>
      <c r="JUS75" s="72"/>
      <c r="JUT75" s="72"/>
      <c r="JUU75" s="72"/>
      <c r="JUV75" s="72"/>
      <c r="JUW75" s="72"/>
      <c r="JUX75" s="72"/>
      <c r="JUY75" s="72"/>
      <c r="JUZ75" s="72"/>
      <c r="JVA75" s="72"/>
      <c r="JVB75" s="72"/>
      <c r="JVC75" s="72"/>
      <c r="JVD75" s="72"/>
      <c r="JVE75" s="72"/>
      <c r="JVF75" s="72"/>
      <c r="JVG75" s="72"/>
      <c r="JVH75" s="72"/>
      <c r="JVI75" s="72"/>
      <c r="JVJ75" s="72"/>
      <c r="JVK75" s="72"/>
      <c r="JVL75" s="72"/>
      <c r="JVM75" s="72"/>
      <c r="JVN75" s="72"/>
      <c r="JVO75" s="72"/>
      <c r="JVP75" s="72"/>
      <c r="JVQ75" s="72"/>
      <c r="JVR75" s="72"/>
      <c r="JVS75" s="72"/>
      <c r="JVT75" s="72"/>
      <c r="JVU75" s="72"/>
      <c r="JVV75" s="72"/>
      <c r="JVW75" s="72"/>
      <c r="JVX75" s="72"/>
      <c r="JVY75" s="72"/>
      <c r="JVZ75" s="72"/>
      <c r="JWA75" s="72"/>
      <c r="JWB75" s="72"/>
      <c r="JWC75" s="72"/>
      <c r="JWD75" s="72"/>
      <c r="JWE75" s="72"/>
      <c r="JWF75" s="72"/>
      <c r="JWG75" s="72"/>
      <c r="JWH75" s="72"/>
      <c r="JWI75" s="72"/>
      <c r="JWJ75" s="72"/>
      <c r="JWK75" s="72"/>
      <c r="JWL75" s="72"/>
      <c r="JWM75" s="72"/>
      <c r="JWN75" s="72"/>
      <c r="JWO75" s="72"/>
      <c r="JWP75" s="72"/>
      <c r="JWQ75" s="72"/>
      <c r="JWR75" s="72"/>
      <c r="JWS75" s="72"/>
      <c r="JWT75" s="72"/>
      <c r="JWU75" s="72"/>
      <c r="JWV75" s="72"/>
      <c r="JWW75" s="72"/>
      <c r="JWX75" s="72"/>
      <c r="JWY75" s="72"/>
      <c r="JWZ75" s="72"/>
      <c r="JXA75" s="72"/>
      <c r="JXB75" s="72"/>
      <c r="JXC75" s="72"/>
      <c r="JXD75" s="72"/>
      <c r="JXE75" s="72"/>
      <c r="JXF75" s="72"/>
      <c r="JXG75" s="72"/>
      <c r="JXH75" s="72"/>
      <c r="JXI75" s="72"/>
      <c r="JXJ75" s="72"/>
      <c r="JXK75" s="72"/>
      <c r="JXL75" s="72"/>
      <c r="JXM75" s="72"/>
      <c r="JXN75" s="72"/>
      <c r="JXO75" s="72"/>
      <c r="JXP75" s="72"/>
      <c r="JXQ75" s="72"/>
      <c r="JXR75" s="72"/>
      <c r="JXS75" s="72"/>
      <c r="JXT75" s="72"/>
      <c r="JXU75" s="72"/>
      <c r="JXV75" s="72"/>
      <c r="JXW75" s="72"/>
      <c r="JXX75" s="72"/>
      <c r="JXY75" s="72"/>
      <c r="JXZ75" s="72"/>
      <c r="JYA75" s="72"/>
      <c r="JYB75" s="72"/>
      <c r="JYC75" s="72"/>
      <c r="JYD75" s="72"/>
      <c r="JYE75" s="72"/>
      <c r="JYF75" s="72"/>
      <c r="JYG75" s="72"/>
      <c r="JYH75" s="72"/>
      <c r="JYI75" s="72"/>
      <c r="JYJ75" s="72"/>
      <c r="JYK75" s="72"/>
      <c r="JYL75" s="72"/>
      <c r="JYM75" s="72"/>
      <c r="JYN75" s="72"/>
      <c r="JYO75" s="72"/>
      <c r="JYP75" s="72"/>
      <c r="JYQ75" s="72"/>
      <c r="JYR75" s="72"/>
      <c r="JYS75" s="72"/>
      <c r="JYT75" s="72"/>
      <c r="JYU75" s="72"/>
      <c r="JYV75" s="72"/>
      <c r="JYW75" s="72"/>
      <c r="JYX75" s="72"/>
      <c r="JYY75" s="72"/>
      <c r="JYZ75" s="72"/>
      <c r="JZA75" s="72"/>
      <c r="JZB75" s="72"/>
      <c r="JZC75" s="72"/>
      <c r="JZD75" s="72"/>
      <c r="JZE75" s="72"/>
      <c r="JZF75" s="72"/>
      <c r="JZG75" s="72"/>
      <c r="JZH75" s="72"/>
      <c r="JZI75" s="72"/>
      <c r="JZJ75" s="72"/>
      <c r="JZK75" s="72"/>
      <c r="JZL75" s="72"/>
      <c r="JZM75" s="72"/>
      <c r="JZN75" s="72"/>
      <c r="JZO75" s="72"/>
      <c r="JZP75" s="72"/>
      <c r="JZQ75" s="72"/>
      <c r="JZR75" s="72"/>
      <c r="JZS75" s="72"/>
      <c r="JZT75" s="72"/>
      <c r="JZU75" s="72"/>
      <c r="JZV75" s="72"/>
      <c r="JZW75" s="72"/>
      <c r="JZX75" s="72"/>
      <c r="JZY75" s="72"/>
      <c r="JZZ75" s="72"/>
      <c r="KAA75" s="72"/>
      <c r="KAB75" s="72"/>
      <c r="KAC75" s="72"/>
      <c r="KAD75" s="72"/>
      <c r="KAE75" s="72"/>
      <c r="KAF75" s="72"/>
      <c r="KAG75" s="72"/>
      <c r="KAH75" s="72"/>
      <c r="KAI75" s="72"/>
      <c r="KAJ75" s="72"/>
      <c r="KAK75" s="72"/>
      <c r="KAL75" s="72"/>
      <c r="KAM75" s="72"/>
      <c r="KAN75" s="72"/>
      <c r="KAO75" s="72"/>
      <c r="KAP75" s="72"/>
      <c r="KAQ75" s="72"/>
      <c r="KAR75" s="72"/>
      <c r="KAS75" s="72"/>
      <c r="KAT75" s="72"/>
      <c r="KAU75" s="72"/>
      <c r="KAV75" s="72"/>
      <c r="KAW75" s="72"/>
      <c r="KAX75" s="72"/>
      <c r="KAY75" s="72"/>
      <c r="KAZ75" s="72"/>
      <c r="KBA75" s="72"/>
      <c r="KBB75" s="72"/>
      <c r="KBC75" s="72"/>
      <c r="KBD75" s="72"/>
      <c r="KBE75" s="72"/>
      <c r="KBF75" s="72"/>
      <c r="KBG75" s="72"/>
      <c r="KBH75" s="72"/>
      <c r="KBI75" s="72"/>
      <c r="KBJ75" s="72"/>
      <c r="KBK75" s="72"/>
      <c r="KBL75" s="72"/>
      <c r="KBM75" s="72"/>
      <c r="KBN75" s="72"/>
      <c r="KBO75" s="72"/>
      <c r="KBP75" s="72"/>
      <c r="KBQ75" s="72"/>
      <c r="KBR75" s="72"/>
      <c r="KBS75" s="72"/>
      <c r="KBT75" s="72"/>
      <c r="KBU75" s="72"/>
      <c r="KBV75" s="72"/>
      <c r="KBW75" s="72"/>
      <c r="KBX75" s="72"/>
      <c r="KBY75" s="72"/>
      <c r="KBZ75" s="72"/>
      <c r="KCA75" s="72"/>
      <c r="KCB75" s="72"/>
      <c r="KCC75" s="72"/>
      <c r="KCD75" s="72"/>
      <c r="KCE75" s="72"/>
      <c r="KCF75" s="72"/>
      <c r="KCG75" s="72"/>
      <c r="KCH75" s="72"/>
      <c r="KCI75" s="72"/>
      <c r="KCJ75" s="72"/>
      <c r="KCK75" s="72"/>
      <c r="KCL75" s="72"/>
      <c r="KCM75" s="72"/>
      <c r="KCN75" s="72"/>
      <c r="KCO75" s="72"/>
      <c r="KCP75" s="72"/>
      <c r="KCQ75" s="72"/>
      <c r="KCR75" s="72"/>
      <c r="KCS75" s="72"/>
      <c r="KCT75" s="72"/>
      <c r="KCU75" s="72"/>
      <c r="KCV75" s="72"/>
      <c r="KCW75" s="72"/>
      <c r="KCX75" s="72"/>
      <c r="KCY75" s="72"/>
      <c r="KCZ75" s="72"/>
      <c r="KDA75" s="72"/>
      <c r="KDB75" s="72"/>
      <c r="KDC75" s="72"/>
      <c r="KDD75" s="72"/>
      <c r="KDE75" s="72"/>
      <c r="KDF75" s="72"/>
      <c r="KDG75" s="72"/>
      <c r="KDH75" s="72"/>
      <c r="KDI75" s="72"/>
      <c r="KDJ75" s="72"/>
      <c r="KDK75" s="72"/>
      <c r="KDL75" s="72"/>
      <c r="KDM75" s="72"/>
      <c r="KDN75" s="72"/>
      <c r="KDO75" s="72"/>
      <c r="KDP75" s="72"/>
      <c r="KDQ75" s="72"/>
      <c r="KDR75" s="72"/>
      <c r="KDS75" s="72"/>
      <c r="KDT75" s="72"/>
      <c r="KDU75" s="72"/>
      <c r="KDV75" s="72"/>
      <c r="KDW75" s="72"/>
      <c r="KDX75" s="72"/>
      <c r="KDY75" s="72"/>
      <c r="KDZ75" s="72"/>
      <c r="KEA75" s="72"/>
      <c r="KEB75" s="72"/>
      <c r="KEC75" s="72"/>
      <c r="KED75" s="72"/>
      <c r="KEE75" s="72"/>
      <c r="KEF75" s="72"/>
      <c r="KEG75" s="72"/>
      <c r="KEH75" s="72"/>
      <c r="KEI75" s="72"/>
      <c r="KEJ75" s="72"/>
      <c r="KEK75" s="72"/>
      <c r="KEL75" s="72"/>
      <c r="KEM75" s="72"/>
      <c r="KEN75" s="72"/>
      <c r="KEO75" s="72"/>
      <c r="KEP75" s="72"/>
      <c r="KEQ75" s="72"/>
      <c r="KER75" s="72"/>
      <c r="KES75" s="72"/>
      <c r="KET75" s="72"/>
      <c r="KEU75" s="72"/>
      <c r="KEV75" s="72"/>
      <c r="KEW75" s="72"/>
      <c r="KEX75" s="72"/>
      <c r="KEY75" s="72"/>
      <c r="KEZ75" s="72"/>
      <c r="KFA75" s="72"/>
      <c r="KFB75" s="72"/>
      <c r="KFC75" s="72"/>
      <c r="KFD75" s="72"/>
      <c r="KFE75" s="72"/>
      <c r="KFF75" s="72"/>
      <c r="KFG75" s="72"/>
      <c r="KFH75" s="72"/>
      <c r="KFI75" s="72"/>
      <c r="KFJ75" s="72"/>
      <c r="KFK75" s="72"/>
      <c r="KFL75" s="72"/>
      <c r="KFM75" s="72"/>
      <c r="KFN75" s="72"/>
      <c r="KFO75" s="72"/>
      <c r="KFP75" s="72"/>
      <c r="KFQ75" s="72"/>
      <c r="KFR75" s="72"/>
      <c r="KFS75" s="72"/>
      <c r="KFT75" s="72"/>
      <c r="KFU75" s="72"/>
      <c r="KFV75" s="72"/>
      <c r="KFW75" s="72"/>
      <c r="KFX75" s="72"/>
      <c r="KFY75" s="72"/>
      <c r="KFZ75" s="72"/>
      <c r="KGA75" s="72"/>
      <c r="KGB75" s="72"/>
      <c r="KGC75" s="72"/>
      <c r="KGD75" s="72"/>
      <c r="KGE75" s="72"/>
      <c r="KGF75" s="72"/>
      <c r="KGG75" s="72"/>
      <c r="KGH75" s="72"/>
      <c r="KGI75" s="72"/>
      <c r="KGJ75" s="72"/>
      <c r="KGK75" s="72"/>
      <c r="KGL75" s="72"/>
      <c r="KGM75" s="72"/>
      <c r="KGN75" s="72"/>
      <c r="KGO75" s="72"/>
      <c r="KGP75" s="72"/>
      <c r="KGQ75" s="72"/>
      <c r="KGR75" s="72"/>
      <c r="KGS75" s="72"/>
      <c r="KGT75" s="72"/>
      <c r="KGU75" s="72"/>
      <c r="KGV75" s="72"/>
      <c r="KGW75" s="72"/>
      <c r="KGX75" s="72"/>
      <c r="KGY75" s="72"/>
      <c r="KGZ75" s="72"/>
      <c r="KHA75" s="72"/>
      <c r="KHB75" s="72"/>
      <c r="KHC75" s="72"/>
      <c r="KHD75" s="72"/>
      <c r="KHE75" s="72"/>
      <c r="KHF75" s="72"/>
      <c r="KHG75" s="72"/>
      <c r="KHH75" s="72"/>
      <c r="KHI75" s="72"/>
      <c r="KHJ75" s="72"/>
      <c r="KHK75" s="72"/>
      <c r="KHL75" s="72"/>
      <c r="KHM75" s="72"/>
      <c r="KHN75" s="72"/>
      <c r="KHO75" s="72"/>
      <c r="KHP75" s="72"/>
      <c r="KHQ75" s="72"/>
      <c r="KHR75" s="72"/>
      <c r="KHS75" s="72"/>
      <c r="KHT75" s="72"/>
      <c r="KHU75" s="72"/>
      <c r="KHV75" s="72"/>
      <c r="KHW75" s="72"/>
      <c r="KHX75" s="72"/>
      <c r="KHY75" s="72"/>
      <c r="KHZ75" s="72"/>
      <c r="KIA75" s="72"/>
      <c r="KIB75" s="72"/>
      <c r="KIC75" s="72"/>
      <c r="KID75" s="72"/>
      <c r="KIE75" s="72"/>
      <c r="KIF75" s="72"/>
      <c r="KIG75" s="72"/>
      <c r="KIH75" s="72"/>
      <c r="KII75" s="72"/>
      <c r="KIJ75" s="72"/>
      <c r="KIK75" s="72"/>
      <c r="KIL75" s="72"/>
      <c r="KIM75" s="72"/>
      <c r="KIN75" s="72"/>
      <c r="KIO75" s="72"/>
      <c r="KIP75" s="72"/>
      <c r="KIQ75" s="72"/>
      <c r="KIR75" s="72"/>
      <c r="KIS75" s="72"/>
      <c r="KIT75" s="72"/>
      <c r="KIU75" s="72"/>
      <c r="KIV75" s="72"/>
      <c r="KIW75" s="72"/>
      <c r="KIX75" s="72"/>
      <c r="KIY75" s="72"/>
      <c r="KIZ75" s="72"/>
      <c r="KJA75" s="72"/>
      <c r="KJB75" s="72"/>
      <c r="KJC75" s="72"/>
      <c r="KJD75" s="72"/>
      <c r="KJE75" s="72"/>
      <c r="KJF75" s="72"/>
      <c r="KJG75" s="72"/>
      <c r="KJH75" s="72"/>
      <c r="KJI75" s="72"/>
      <c r="KJJ75" s="72"/>
      <c r="KJK75" s="72"/>
      <c r="KJL75" s="72"/>
      <c r="KJM75" s="72"/>
      <c r="KJN75" s="72"/>
      <c r="KJO75" s="72"/>
      <c r="KJP75" s="72"/>
      <c r="KJQ75" s="72"/>
      <c r="KJR75" s="72"/>
      <c r="KJS75" s="72"/>
      <c r="KJT75" s="72"/>
      <c r="KJU75" s="72"/>
      <c r="KJV75" s="72"/>
      <c r="KJW75" s="72"/>
      <c r="KJX75" s="72"/>
      <c r="KJY75" s="72"/>
      <c r="KJZ75" s="72"/>
      <c r="KKA75" s="72"/>
      <c r="KKB75" s="72"/>
      <c r="KKC75" s="72"/>
      <c r="KKD75" s="72"/>
      <c r="KKE75" s="72"/>
      <c r="KKF75" s="72"/>
      <c r="KKG75" s="72"/>
      <c r="KKH75" s="72"/>
      <c r="KKI75" s="72"/>
      <c r="KKJ75" s="72"/>
      <c r="KKK75" s="72"/>
      <c r="KKL75" s="72"/>
      <c r="KKM75" s="72"/>
      <c r="KKN75" s="72"/>
      <c r="KKO75" s="72"/>
      <c r="KKP75" s="72"/>
      <c r="KKQ75" s="72"/>
      <c r="KKR75" s="72"/>
      <c r="KKS75" s="72"/>
      <c r="KKT75" s="72"/>
      <c r="KKU75" s="72"/>
      <c r="KKV75" s="72"/>
      <c r="KKW75" s="72"/>
      <c r="KKX75" s="72"/>
      <c r="KKY75" s="72"/>
      <c r="KKZ75" s="72"/>
      <c r="KLA75" s="72"/>
      <c r="KLB75" s="72"/>
      <c r="KLC75" s="72"/>
      <c r="KLD75" s="72"/>
      <c r="KLE75" s="72"/>
      <c r="KLF75" s="72"/>
      <c r="KLG75" s="72"/>
      <c r="KLH75" s="72"/>
      <c r="KLI75" s="72"/>
      <c r="KLJ75" s="72"/>
      <c r="KLK75" s="72"/>
      <c r="KLL75" s="72"/>
      <c r="KLM75" s="72"/>
      <c r="KLN75" s="72"/>
      <c r="KLO75" s="72"/>
      <c r="KLP75" s="72"/>
      <c r="KLQ75" s="72"/>
      <c r="KLR75" s="72"/>
      <c r="KLS75" s="72"/>
      <c r="KLT75" s="72"/>
      <c r="KLU75" s="72"/>
      <c r="KLV75" s="72"/>
      <c r="KLW75" s="72"/>
      <c r="KLX75" s="72"/>
      <c r="KLY75" s="72"/>
      <c r="KLZ75" s="72"/>
      <c r="KMA75" s="72"/>
      <c r="KMB75" s="72"/>
      <c r="KMC75" s="72"/>
      <c r="KMD75" s="72"/>
      <c r="KME75" s="72"/>
      <c r="KMF75" s="72"/>
      <c r="KMG75" s="72"/>
      <c r="KMH75" s="72"/>
      <c r="KMI75" s="72"/>
      <c r="KMJ75" s="72"/>
      <c r="KMK75" s="72"/>
      <c r="KML75" s="72"/>
      <c r="KMM75" s="72"/>
      <c r="KMN75" s="72"/>
      <c r="KMO75" s="72"/>
      <c r="KMP75" s="72"/>
      <c r="KMQ75" s="72"/>
      <c r="KMR75" s="72"/>
      <c r="KMS75" s="72"/>
      <c r="KMT75" s="72"/>
      <c r="KMU75" s="72"/>
      <c r="KMV75" s="72"/>
      <c r="KMW75" s="72"/>
      <c r="KMX75" s="72"/>
      <c r="KMY75" s="72"/>
      <c r="KMZ75" s="72"/>
      <c r="KNA75" s="72"/>
      <c r="KNB75" s="72"/>
      <c r="KNC75" s="72"/>
      <c r="KND75" s="72"/>
      <c r="KNE75" s="72"/>
      <c r="KNF75" s="72"/>
      <c r="KNG75" s="72"/>
      <c r="KNH75" s="72"/>
      <c r="KNI75" s="72"/>
      <c r="KNJ75" s="72"/>
      <c r="KNK75" s="72"/>
      <c r="KNL75" s="72"/>
      <c r="KNM75" s="72"/>
      <c r="KNN75" s="72"/>
      <c r="KNO75" s="72"/>
      <c r="KNP75" s="72"/>
      <c r="KNQ75" s="72"/>
      <c r="KNR75" s="72"/>
      <c r="KNS75" s="72"/>
      <c r="KNT75" s="72"/>
      <c r="KNU75" s="72"/>
      <c r="KNV75" s="72"/>
      <c r="KNW75" s="72"/>
      <c r="KNX75" s="72"/>
      <c r="KNY75" s="72"/>
      <c r="KNZ75" s="72"/>
      <c r="KOA75" s="72"/>
      <c r="KOB75" s="72"/>
      <c r="KOC75" s="72"/>
      <c r="KOD75" s="72"/>
      <c r="KOE75" s="72"/>
      <c r="KOF75" s="72"/>
      <c r="KOG75" s="72"/>
      <c r="KOH75" s="72"/>
      <c r="KOI75" s="72"/>
      <c r="KOJ75" s="72"/>
      <c r="KOK75" s="72"/>
      <c r="KOL75" s="72"/>
      <c r="KOM75" s="72"/>
      <c r="KON75" s="72"/>
      <c r="KOO75" s="72"/>
      <c r="KOP75" s="72"/>
      <c r="KOQ75" s="72"/>
      <c r="KOR75" s="72"/>
      <c r="KOS75" s="72"/>
      <c r="KOT75" s="72"/>
      <c r="KOU75" s="72"/>
      <c r="KOV75" s="72"/>
      <c r="KOW75" s="72"/>
      <c r="KOX75" s="72"/>
      <c r="KOY75" s="72"/>
      <c r="KOZ75" s="72"/>
      <c r="KPA75" s="72"/>
      <c r="KPB75" s="72"/>
      <c r="KPC75" s="72"/>
      <c r="KPD75" s="72"/>
      <c r="KPE75" s="72"/>
      <c r="KPF75" s="72"/>
      <c r="KPG75" s="72"/>
      <c r="KPH75" s="72"/>
      <c r="KPI75" s="72"/>
      <c r="KPJ75" s="72"/>
      <c r="KPK75" s="72"/>
      <c r="KPL75" s="72"/>
      <c r="KPM75" s="72"/>
      <c r="KPN75" s="72"/>
      <c r="KPO75" s="72"/>
      <c r="KPP75" s="72"/>
      <c r="KPQ75" s="72"/>
      <c r="KPR75" s="72"/>
      <c r="KPS75" s="72"/>
      <c r="KPT75" s="72"/>
      <c r="KPU75" s="72"/>
      <c r="KPV75" s="72"/>
      <c r="KPW75" s="72"/>
      <c r="KPX75" s="72"/>
      <c r="KPY75" s="72"/>
      <c r="KPZ75" s="72"/>
      <c r="KQA75" s="72"/>
      <c r="KQB75" s="72"/>
      <c r="KQC75" s="72"/>
      <c r="KQD75" s="72"/>
      <c r="KQE75" s="72"/>
      <c r="KQF75" s="72"/>
      <c r="KQG75" s="72"/>
      <c r="KQH75" s="72"/>
      <c r="KQI75" s="72"/>
      <c r="KQJ75" s="72"/>
      <c r="KQK75" s="72"/>
      <c r="KQL75" s="72"/>
      <c r="KQM75" s="72"/>
      <c r="KQN75" s="72"/>
      <c r="KQO75" s="72"/>
      <c r="KQP75" s="72"/>
      <c r="KQQ75" s="72"/>
      <c r="KQR75" s="72"/>
      <c r="KQS75" s="72"/>
      <c r="KQT75" s="72"/>
      <c r="KQU75" s="72"/>
      <c r="KQV75" s="72"/>
      <c r="KQW75" s="72"/>
      <c r="KQX75" s="72"/>
      <c r="KQY75" s="72"/>
      <c r="KQZ75" s="72"/>
      <c r="KRA75" s="72"/>
      <c r="KRB75" s="72"/>
      <c r="KRC75" s="72"/>
      <c r="KRD75" s="72"/>
      <c r="KRE75" s="72"/>
      <c r="KRF75" s="72"/>
      <c r="KRG75" s="72"/>
      <c r="KRH75" s="72"/>
      <c r="KRI75" s="72"/>
      <c r="KRJ75" s="72"/>
      <c r="KRK75" s="72"/>
      <c r="KRL75" s="72"/>
      <c r="KRM75" s="72"/>
      <c r="KRN75" s="72"/>
      <c r="KRO75" s="72"/>
      <c r="KRP75" s="72"/>
      <c r="KRQ75" s="72"/>
      <c r="KRR75" s="72"/>
      <c r="KRS75" s="72"/>
      <c r="KRT75" s="72"/>
      <c r="KRU75" s="72"/>
      <c r="KRV75" s="72"/>
      <c r="KRW75" s="72"/>
      <c r="KRX75" s="72"/>
      <c r="KRY75" s="72"/>
      <c r="KRZ75" s="72"/>
      <c r="KSA75" s="72"/>
      <c r="KSB75" s="72"/>
      <c r="KSC75" s="72"/>
      <c r="KSD75" s="72"/>
      <c r="KSE75" s="72"/>
      <c r="KSF75" s="72"/>
      <c r="KSG75" s="72"/>
      <c r="KSH75" s="72"/>
      <c r="KSI75" s="72"/>
      <c r="KSJ75" s="72"/>
      <c r="KSK75" s="72"/>
      <c r="KSL75" s="72"/>
      <c r="KSM75" s="72"/>
      <c r="KSN75" s="72"/>
      <c r="KSO75" s="72"/>
      <c r="KSP75" s="72"/>
      <c r="KSQ75" s="72"/>
      <c r="KSR75" s="72"/>
      <c r="KSS75" s="72"/>
      <c r="KST75" s="72"/>
      <c r="KSU75" s="72"/>
      <c r="KSV75" s="72"/>
      <c r="KSW75" s="72"/>
      <c r="KSX75" s="72"/>
      <c r="KSY75" s="72"/>
      <c r="KSZ75" s="72"/>
      <c r="KTA75" s="72"/>
      <c r="KTB75" s="72"/>
      <c r="KTC75" s="72"/>
      <c r="KTD75" s="72"/>
      <c r="KTE75" s="72"/>
      <c r="KTF75" s="72"/>
      <c r="KTG75" s="72"/>
      <c r="KTH75" s="72"/>
      <c r="KTI75" s="72"/>
      <c r="KTJ75" s="72"/>
      <c r="KTK75" s="72"/>
      <c r="KTL75" s="72"/>
      <c r="KTM75" s="72"/>
      <c r="KTN75" s="72"/>
      <c r="KTO75" s="72"/>
      <c r="KTP75" s="72"/>
      <c r="KTQ75" s="72"/>
      <c r="KTR75" s="72"/>
      <c r="KTS75" s="72"/>
      <c r="KTT75" s="72"/>
      <c r="KTU75" s="72"/>
      <c r="KTV75" s="72"/>
      <c r="KTW75" s="72"/>
      <c r="KTX75" s="72"/>
      <c r="KTY75" s="72"/>
      <c r="KTZ75" s="72"/>
      <c r="KUA75" s="72"/>
      <c r="KUB75" s="72"/>
      <c r="KUC75" s="72"/>
      <c r="KUD75" s="72"/>
      <c r="KUE75" s="72"/>
      <c r="KUF75" s="72"/>
      <c r="KUG75" s="72"/>
      <c r="KUH75" s="72"/>
      <c r="KUI75" s="72"/>
      <c r="KUJ75" s="72"/>
      <c r="KUK75" s="72"/>
      <c r="KUL75" s="72"/>
      <c r="KUM75" s="72"/>
      <c r="KUN75" s="72"/>
      <c r="KUO75" s="72"/>
      <c r="KUP75" s="72"/>
      <c r="KUQ75" s="72"/>
      <c r="KUR75" s="72"/>
      <c r="KUS75" s="72"/>
      <c r="KUT75" s="72"/>
      <c r="KUU75" s="72"/>
      <c r="KUV75" s="72"/>
      <c r="KUW75" s="72"/>
      <c r="KUX75" s="72"/>
      <c r="KUY75" s="72"/>
      <c r="KUZ75" s="72"/>
      <c r="KVA75" s="72"/>
      <c r="KVB75" s="72"/>
      <c r="KVC75" s="72"/>
      <c r="KVD75" s="72"/>
      <c r="KVE75" s="72"/>
      <c r="KVF75" s="72"/>
      <c r="KVG75" s="72"/>
      <c r="KVH75" s="72"/>
      <c r="KVI75" s="72"/>
      <c r="KVJ75" s="72"/>
      <c r="KVK75" s="72"/>
      <c r="KVL75" s="72"/>
      <c r="KVM75" s="72"/>
      <c r="KVN75" s="72"/>
      <c r="KVO75" s="72"/>
      <c r="KVP75" s="72"/>
      <c r="KVQ75" s="72"/>
      <c r="KVR75" s="72"/>
      <c r="KVS75" s="72"/>
      <c r="KVT75" s="72"/>
      <c r="KVU75" s="72"/>
      <c r="KVV75" s="72"/>
      <c r="KVW75" s="72"/>
      <c r="KVX75" s="72"/>
      <c r="KVY75" s="72"/>
      <c r="KVZ75" s="72"/>
      <c r="KWA75" s="72"/>
      <c r="KWB75" s="72"/>
      <c r="KWC75" s="72"/>
      <c r="KWD75" s="72"/>
      <c r="KWE75" s="72"/>
      <c r="KWF75" s="72"/>
      <c r="KWG75" s="72"/>
      <c r="KWH75" s="72"/>
      <c r="KWI75" s="72"/>
      <c r="KWJ75" s="72"/>
      <c r="KWK75" s="72"/>
      <c r="KWL75" s="72"/>
      <c r="KWM75" s="72"/>
      <c r="KWN75" s="72"/>
      <c r="KWO75" s="72"/>
      <c r="KWP75" s="72"/>
      <c r="KWQ75" s="72"/>
      <c r="KWR75" s="72"/>
      <c r="KWS75" s="72"/>
      <c r="KWT75" s="72"/>
      <c r="KWU75" s="72"/>
      <c r="KWV75" s="72"/>
      <c r="KWW75" s="72"/>
      <c r="KWX75" s="72"/>
      <c r="KWY75" s="72"/>
      <c r="KWZ75" s="72"/>
      <c r="KXA75" s="72"/>
      <c r="KXB75" s="72"/>
      <c r="KXC75" s="72"/>
      <c r="KXD75" s="72"/>
      <c r="KXE75" s="72"/>
      <c r="KXF75" s="72"/>
      <c r="KXG75" s="72"/>
      <c r="KXH75" s="72"/>
      <c r="KXI75" s="72"/>
      <c r="KXJ75" s="72"/>
      <c r="KXK75" s="72"/>
      <c r="KXL75" s="72"/>
      <c r="KXM75" s="72"/>
      <c r="KXN75" s="72"/>
      <c r="KXO75" s="72"/>
      <c r="KXP75" s="72"/>
      <c r="KXQ75" s="72"/>
      <c r="KXR75" s="72"/>
      <c r="KXS75" s="72"/>
      <c r="KXT75" s="72"/>
      <c r="KXU75" s="72"/>
      <c r="KXV75" s="72"/>
      <c r="KXW75" s="72"/>
      <c r="KXX75" s="72"/>
      <c r="KXY75" s="72"/>
      <c r="KXZ75" s="72"/>
      <c r="KYA75" s="72"/>
      <c r="KYB75" s="72"/>
      <c r="KYC75" s="72"/>
      <c r="KYD75" s="72"/>
      <c r="KYE75" s="72"/>
      <c r="KYF75" s="72"/>
      <c r="KYG75" s="72"/>
      <c r="KYH75" s="72"/>
      <c r="KYI75" s="72"/>
      <c r="KYJ75" s="72"/>
      <c r="KYK75" s="72"/>
      <c r="KYL75" s="72"/>
      <c r="KYM75" s="72"/>
      <c r="KYN75" s="72"/>
      <c r="KYO75" s="72"/>
      <c r="KYP75" s="72"/>
      <c r="KYQ75" s="72"/>
      <c r="KYR75" s="72"/>
      <c r="KYS75" s="72"/>
      <c r="KYT75" s="72"/>
      <c r="KYU75" s="72"/>
      <c r="KYV75" s="72"/>
      <c r="KYW75" s="72"/>
      <c r="KYX75" s="72"/>
      <c r="KYY75" s="72"/>
      <c r="KYZ75" s="72"/>
      <c r="KZA75" s="72"/>
      <c r="KZB75" s="72"/>
      <c r="KZC75" s="72"/>
      <c r="KZD75" s="72"/>
      <c r="KZE75" s="72"/>
      <c r="KZF75" s="72"/>
      <c r="KZG75" s="72"/>
      <c r="KZH75" s="72"/>
      <c r="KZI75" s="72"/>
      <c r="KZJ75" s="72"/>
      <c r="KZK75" s="72"/>
      <c r="KZL75" s="72"/>
      <c r="KZM75" s="72"/>
      <c r="KZN75" s="72"/>
      <c r="KZO75" s="72"/>
      <c r="KZP75" s="72"/>
      <c r="KZQ75" s="72"/>
      <c r="KZR75" s="72"/>
      <c r="KZS75" s="72"/>
      <c r="KZT75" s="72"/>
      <c r="KZU75" s="72"/>
      <c r="KZV75" s="72"/>
      <c r="KZW75" s="72"/>
      <c r="KZX75" s="72"/>
      <c r="KZY75" s="72"/>
      <c r="KZZ75" s="72"/>
      <c r="LAA75" s="72"/>
      <c r="LAB75" s="72"/>
      <c r="LAC75" s="72"/>
      <c r="LAD75" s="72"/>
      <c r="LAE75" s="72"/>
      <c r="LAF75" s="72"/>
      <c r="LAG75" s="72"/>
      <c r="LAH75" s="72"/>
      <c r="LAI75" s="72"/>
      <c r="LAJ75" s="72"/>
      <c r="LAK75" s="72"/>
      <c r="LAL75" s="72"/>
      <c r="LAM75" s="72"/>
      <c r="LAN75" s="72"/>
      <c r="LAO75" s="72"/>
      <c r="LAP75" s="72"/>
      <c r="LAQ75" s="72"/>
      <c r="LAR75" s="72"/>
      <c r="LAS75" s="72"/>
      <c r="LAT75" s="72"/>
      <c r="LAU75" s="72"/>
      <c r="LAV75" s="72"/>
      <c r="LAW75" s="72"/>
      <c r="LAX75" s="72"/>
      <c r="LAY75" s="72"/>
      <c r="LAZ75" s="72"/>
      <c r="LBA75" s="72"/>
      <c r="LBB75" s="72"/>
      <c r="LBC75" s="72"/>
      <c r="LBD75" s="72"/>
      <c r="LBE75" s="72"/>
      <c r="LBF75" s="72"/>
      <c r="LBG75" s="72"/>
      <c r="LBH75" s="72"/>
      <c r="LBI75" s="72"/>
      <c r="LBJ75" s="72"/>
      <c r="LBK75" s="72"/>
      <c r="LBL75" s="72"/>
      <c r="LBM75" s="72"/>
      <c r="LBN75" s="72"/>
      <c r="LBO75" s="72"/>
      <c r="LBP75" s="72"/>
      <c r="LBQ75" s="72"/>
      <c r="LBR75" s="72"/>
      <c r="LBS75" s="72"/>
      <c r="LBT75" s="72"/>
      <c r="LBU75" s="72"/>
      <c r="LBV75" s="72"/>
      <c r="LBW75" s="72"/>
      <c r="LBX75" s="72"/>
      <c r="LBY75" s="72"/>
      <c r="LBZ75" s="72"/>
      <c r="LCA75" s="72"/>
      <c r="LCB75" s="72"/>
      <c r="LCC75" s="72"/>
      <c r="LCD75" s="72"/>
      <c r="LCE75" s="72"/>
      <c r="LCF75" s="72"/>
      <c r="LCG75" s="72"/>
      <c r="LCH75" s="72"/>
      <c r="LCI75" s="72"/>
      <c r="LCJ75" s="72"/>
      <c r="LCK75" s="72"/>
      <c r="LCL75" s="72"/>
      <c r="LCM75" s="72"/>
      <c r="LCN75" s="72"/>
      <c r="LCO75" s="72"/>
      <c r="LCP75" s="72"/>
      <c r="LCQ75" s="72"/>
      <c r="LCR75" s="72"/>
      <c r="LCS75" s="72"/>
      <c r="LCT75" s="72"/>
      <c r="LCU75" s="72"/>
      <c r="LCV75" s="72"/>
      <c r="LCW75" s="72"/>
      <c r="LCX75" s="72"/>
      <c r="LCY75" s="72"/>
      <c r="LCZ75" s="72"/>
      <c r="LDA75" s="72"/>
      <c r="LDB75" s="72"/>
      <c r="LDC75" s="72"/>
      <c r="LDD75" s="72"/>
      <c r="LDE75" s="72"/>
      <c r="LDF75" s="72"/>
      <c r="LDG75" s="72"/>
      <c r="LDH75" s="72"/>
      <c r="LDI75" s="72"/>
      <c r="LDJ75" s="72"/>
      <c r="LDK75" s="72"/>
      <c r="LDL75" s="72"/>
      <c r="LDM75" s="72"/>
      <c r="LDN75" s="72"/>
      <c r="LDO75" s="72"/>
      <c r="LDP75" s="72"/>
      <c r="LDQ75" s="72"/>
      <c r="LDR75" s="72"/>
      <c r="LDS75" s="72"/>
      <c r="LDT75" s="72"/>
      <c r="LDU75" s="72"/>
      <c r="LDV75" s="72"/>
      <c r="LDW75" s="72"/>
      <c r="LDX75" s="72"/>
      <c r="LDY75" s="72"/>
      <c r="LDZ75" s="72"/>
      <c r="LEA75" s="72"/>
      <c r="LEB75" s="72"/>
      <c r="LEC75" s="72"/>
      <c r="LED75" s="72"/>
      <c r="LEE75" s="72"/>
      <c r="LEF75" s="72"/>
      <c r="LEG75" s="72"/>
      <c r="LEH75" s="72"/>
      <c r="LEI75" s="72"/>
      <c r="LEJ75" s="72"/>
      <c r="LEK75" s="72"/>
      <c r="LEL75" s="72"/>
      <c r="LEM75" s="72"/>
      <c r="LEN75" s="72"/>
      <c r="LEO75" s="72"/>
      <c r="LEP75" s="72"/>
      <c r="LEQ75" s="72"/>
      <c r="LER75" s="72"/>
      <c r="LES75" s="72"/>
      <c r="LET75" s="72"/>
      <c r="LEU75" s="72"/>
      <c r="LEV75" s="72"/>
      <c r="LEW75" s="72"/>
      <c r="LEX75" s="72"/>
      <c r="LEY75" s="72"/>
      <c r="LEZ75" s="72"/>
      <c r="LFA75" s="72"/>
      <c r="LFB75" s="72"/>
      <c r="LFC75" s="72"/>
      <c r="LFD75" s="72"/>
      <c r="LFE75" s="72"/>
      <c r="LFF75" s="72"/>
      <c r="LFG75" s="72"/>
      <c r="LFH75" s="72"/>
      <c r="LFI75" s="72"/>
      <c r="LFJ75" s="72"/>
      <c r="LFK75" s="72"/>
      <c r="LFL75" s="72"/>
      <c r="LFM75" s="72"/>
      <c r="LFN75" s="72"/>
      <c r="LFO75" s="72"/>
      <c r="LFP75" s="72"/>
      <c r="LFQ75" s="72"/>
      <c r="LFR75" s="72"/>
      <c r="LFS75" s="72"/>
      <c r="LFT75" s="72"/>
      <c r="LFU75" s="72"/>
      <c r="LFV75" s="72"/>
      <c r="LFW75" s="72"/>
      <c r="LFX75" s="72"/>
      <c r="LFY75" s="72"/>
      <c r="LFZ75" s="72"/>
      <c r="LGA75" s="72"/>
      <c r="LGB75" s="72"/>
      <c r="LGC75" s="72"/>
      <c r="LGD75" s="72"/>
      <c r="LGE75" s="72"/>
      <c r="LGF75" s="72"/>
      <c r="LGG75" s="72"/>
      <c r="LGH75" s="72"/>
      <c r="LGI75" s="72"/>
      <c r="LGJ75" s="72"/>
      <c r="LGK75" s="72"/>
      <c r="LGL75" s="72"/>
      <c r="LGM75" s="72"/>
      <c r="LGN75" s="72"/>
      <c r="LGO75" s="72"/>
      <c r="LGP75" s="72"/>
      <c r="LGQ75" s="72"/>
      <c r="LGR75" s="72"/>
      <c r="LGS75" s="72"/>
      <c r="LGT75" s="72"/>
      <c r="LGU75" s="72"/>
      <c r="LGV75" s="72"/>
      <c r="LGW75" s="72"/>
      <c r="LGX75" s="72"/>
      <c r="LGY75" s="72"/>
      <c r="LGZ75" s="72"/>
      <c r="LHA75" s="72"/>
      <c r="LHB75" s="72"/>
      <c r="LHC75" s="72"/>
      <c r="LHD75" s="72"/>
      <c r="LHE75" s="72"/>
      <c r="LHF75" s="72"/>
      <c r="LHG75" s="72"/>
      <c r="LHH75" s="72"/>
      <c r="LHI75" s="72"/>
      <c r="LHJ75" s="72"/>
      <c r="LHK75" s="72"/>
      <c r="LHL75" s="72"/>
      <c r="LHM75" s="72"/>
      <c r="LHN75" s="72"/>
      <c r="LHO75" s="72"/>
      <c r="LHP75" s="72"/>
      <c r="LHQ75" s="72"/>
      <c r="LHR75" s="72"/>
      <c r="LHS75" s="72"/>
      <c r="LHT75" s="72"/>
      <c r="LHU75" s="72"/>
      <c r="LHV75" s="72"/>
      <c r="LHW75" s="72"/>
      <c r="LHX75" s="72"/>
      <c r="LHY75" s="72"/>
      <c r="LHZ75" s="72"/>
      <c r="LIA75" s="72"/>
      <c r="LIB75" s="72"/>
      <c r="LIC75" s="72"/>
      <c r="LID75" s="72"/>
      <c r="LIE75" s="72"/>
      <c r="LIF75" s="72"/>
      <c r="LIG75" s="72"/>
      <c r="LIH75" s="72"/>
      <c r="LII75" s="72"/>
      <c r="LIJ75" s="72"/>
      <c r="LIK75" s="72"/>
      <c r="LIL75" s="72"/>
      <c r="LIM75" s="72"/>
      <c r="LIN75" s="72"/>
      <c r="LIO75" s="72"/>
      <c r="LIP75" s="72"/>
      <c r="LIQ75" s="72"/>
      <c r="LIR75" s="72"/>
      <c r="LIS75" s="72"/>
      <c r="LIT75" s="72"/>
      <c r="LIU75" s="72"/>
      <c r="LIV75" s="72"/>
      <c r="LIW75" s="72"/>
      <c r="LIX75" s="72"/>
      <c r="LIY75" s="72"/>
      <c r="LIZ75" s="72"/>
      <c r="LJA75" s="72"/>
      <c r="LJB75" s="72"/>
      <c r="LJC75" s="72"/>
      <c r="LJD75" s="72"/>
      <c r="LJE75" s="72"/>
      <c r="LJF75" s="72"/>
      <c r="LJG75" s="72"/>
      <c r="LJH75" s="72"/>
      <c r="LJI75" s="72"/>
      <c r="LJJ75" s="72"/>
      <c r="LJK75" s="72"/>
      <c r="LJL75" s="72"/>
      <c r="LJM75" s="72"/>
      <c r="LJN75" s="72"/>
      <c r="LJO75" s="72"/>
      <c r="LJP75" s="72"/>
      <c r="LJQ75" s="72"/>
      <c r="LJR75" s="72"/>
      <c r="LJS75" s="72"/>
      <c r="LJT75" s="72"/>
      <c r="LJU75" s="72"/>
      <c r="LJV75" s="72"/>
      <c r="LJW75" s="72"/>
      <c r="LJX75" s="72"/>
      <c r="LJY75" s="72"/>
      <c r="LJZ75" s="72"/>
      <c r="LKA75" s="72"/>
      <c r="LKB75" s="72"/>
      <c r="LKC75" s="72"/>
      <c r="LKD75" s="72"/>
      <c r="LKE75" s="72"/>
      <c r="LKF75" s="72"/>
      <c r="LKG75" s="72"/>
      <c r="LKH75" s="72"/>
      <c r="LKI75" s="72"/>
      <c r="LKJ75" s="72"/>
      <c r="LKK75" s="72"/>
      <c r="LKL75" s="72"/>
      <c r="LKM75" s="72"/>
      <c r="LKN75" s="72"/>
      <c r="LKO75" s="72"/>
      <c r="LKP75" s="72"/>
      <c r="LKQ75" s="72"/>
      <c r="LKR75" s="72"/>
      <c r="LKS75" s="72"/>
      <c r="LKT75" s="72"/>
      <c r="LKU75" s="72"/>
      <c r="LKV75" s="72"/>
      <c r="LKW75" s="72"/>
      <c r="LKX75" s="72"/>
      <c r="LKY75" s="72"/>
      <c r="LKZ75" s="72"/>
      <c r="LLA75" s="72"/>
      <c r="LLB75" s="72"/>
      <c r="LLC75" s="72"/>
      <c r="LLD75" s="72"/>
      <c r="LLE75" s="72"/>
      <c r="LLF75" s="72"/>
      <c r="LLG75" s="72"/>
      <c r="LLH75" s="72"/>
      <c r="LLI75" s="72"/>
      <c r="LLJ75" s="72"/>
      <c r="LLK75" s="72"/>
      <c r="LLL75" s="72"/>
      <c r="LLM75" s="72"/>
      <c r="LLN75" s="72"/>
      <c r="LLO75" s="72"/>
      <c r="LLP75" s="72"/>
      <c r="LLQ75" s="72"/>
      <c r="LLR75" s="72"/>
      <c r="LLS75" s="72"/>
      <c r="LLT75" s="72"/>
      <c r="LLU75" s="72"/>
      <c r="LLV75" s="72"/>
      <c r="LLW75" s="72"/>
      <c r="LLX75" s="72"/>
      <c r="LLY75" s="72"/>
      <c r="LLZ75" s="72"/>
      <c r="LMA75" s="72"/>
      <c r="LMB75" s="72"/>
      <c r="LMC75" s="72"/>
      <c r="LMD75" s="72"/>
      <c r="LME75" s="72"/>
      <c r="LMF75" s="72"/>
      <c r="LMG75" s="72"/>
      <c r="LMH75" s="72"/>
      <c r="LMI75" s="72"/>
      <c r="LMJ75" s="72"/>
      <c r="LMK75" s="72"/>
      <c r="LML75" s="72"/>
      <c r="LMM75" s="72"/>
      <c r="LMN75" s="72"/>
      <c r="LMO75" s="72"/>
      <c r="LMP75" s="72"/>
      <c r="LMQ75" s="72"/>
      <c r="LMR75" s="72"/>
      <c r="LMS75" s="72"/>
      <c r="LMT75" s="72"/>
      <c r="LMU75" s="72"/>
      <c r="LMV75" s="72"/>
      <c r="LMW75" s="72"/>
      <c r="LMX75" s="72"/>
      <c r="LMY75" s="72"/>
      <c r="LMZ75" s="72"/>
      <c r="LNA75" s="72"/>
      <c r="LNB75" s="72"/>
      <c r="LNC75" s="72"/>
      <c r="LND75" s="72"/>
      <c r="LNE75" s="72"/>
      <c r="LNF75" s="72"/>
      <c r="LNG75" s="72"/>
      <c r="LNH75" s="72"/>
      <c r="LNI75" s="72"/>
      <c r="LNJ75" s="72"/>
      <c r="LNK75" s="72"/>
      <c r="LNL75" s="72"/>
      <c r="LNM75" s="72"/>
      <c r="LNN75" s="72"/>
      <c r="LNO75" s="72"/>
      <c r="LNP75" s="72"/>
      <c r="LNQ75" s="72"/>
      <c r="LNR75" s="72"/>
      <c r="LNS75" s="72"/>
      <c r="LNT75" s="72"/>
      <c r="LNU75" s="72"/>
      <c r="LNV75" s="72"/>
      <c r="LNW75" s="72"/>
      <c r="LNX75" s="72"/>
      <c r="LNY75" s="72"/>
      <c r="LNZ75" s="72"/>
      <c r="LOA75" s="72"/>
      <c r="LOB75" s="72"/>
      <c r="LOC75" s="72"/>
      <c r="LOD75" s="72"/>
      <c r="LOE75" s="72"/>
      <c r="LOF75" s="72"/>
      <c r="LOG75" s="72"/>
      <c r="LOH75" s="72"/>
      <c r="LOI75" s="72"/>
      <c r="LOJ75" s="72"/>
      <c r="LOK75" s="72"/>
      <c r="LOL75" s="72"/>
      <c r="LOM75" s="72"/>
      <c r="LON75" s="72"/>
      <c r="LOO75" s="72"/>
      <c r="LOP75" s="72"/>
      <c r="LOQ75" s="72"/>
      <c r="LOR75" s="72"/>
      <c r="LOS75" s="72"/>
      <c r="LOT75" s="72"/>
      <c r="LOU75" s="72"/>
      <c r="LOV75" s="72"/>
      <c r="LOW75" s="72"/>
      <c r="LOX75" s="72"/>
      <c r="LOY75" s="72"/>
      <c r="LOZ75" s="72"/>
      <c r="LPA75" s="72"/>
      <c r="LPB75" s="72"/>
      <c r="LPC75" s="72"/>
      <c r="LPD75" s="72"/>
      <c r="LPE75" s="72"/>
      <c r="LPF75" s="72"/>
      <c r="LPG75" s="72"/>
      <c r="LPH75" s="72"/>
      <c r="LPI75" s="72"/>
      <c r="LPJ75" s="72"/>
      <c r="LPK75" s="72"/>
      <c r="LPL75" s="72"/>
      <c r="LPM75" s="72"/>
      <c r="LPN75" s="72"/>
      <c r="LPO75" s="72"/>
      <c r="LPP75" s="72"/>
      <c r="LPQ75" s="72"/>
      <c r="LPR75" s="72"/>
      <c r="LPS75" s="72"/>
      <c r="LPT75" s="72"/>
      <c r="LPU75" s="72"/>
      <c r="LPV75" s="72"/>
      <c r="LPW75" s="72"/>
      <c r="LPX75" s="72"/>
      <c r="LPY75" s="72"/>
      <c r="LPZ75" s="72"/>
      <c r="LQA75" s="72"/>
      <c r="LQB75" s="72"/>
      <c r="LQC75" s="72"/>
      <c r="LQD75" s="72"/>
      <c r="LQE75" s="72"/>
      <c r="LQF75" s="72"/>
      <c r="LQG75" s="72"/>
      <c r="LQH75" s="72"/>
      <c r="LQI75" s="72"/>
      <c r="LQJ75" s="72"/>
      <c r="LQK75" s="72"/>
      <c r="LQL75" s="72"/>
      <c r="LQM75" s="72"/>
      <c r="LQN75" s="72"/>
      <c r="LQO75" s="72"/>
      <c r="LQP75" s="72"/>
      <c r="LQQ75" s="72"/>
      <c r="LQR75" s="72"/>
      <c r="LQS75" s="72"/>
      <c r="LQT75" s="72"/>
      <c r="LQU75" s="72"/>
      <c r="LQV75" s="72"/>
      <c r="LQW75" s="72"/>
      <c r="LQX75" s="72"/>
      <c r="LQY75" s="72"/>
      <c r="LQZ75" s="72"/>
      <c r="LRA75" s="72"/>
      <c r="LRB75" s="72"/>
      <c r="LRC75" s="72"/>
      <c r="LRD75" s="72"/>
      <c r="LRE75" s="72"/>
      <c r="LRF75" s="72"/>
      <c r="LRG75" s="72"/>
      <c r="LRH75" s="72"/>
      <c r="LRI75" s="72"/>
      <c r="LRJ75" s="72"/>
      <c r="LRK75" s="72"/>
      <c r="LRL75" s="72"/>
      <c r="LRM75" s="72"/>
      <c r="LRN75" s="72"/>
      <c r="LRO75" s="72"/>
      <c r="LRP75" s="72"/>
      <c r="LRQ75" s="72"/>
      <c r="LRR75" s="72"/>
      <c r="LRS75" s="72"/>
      <c r="LRT75" s="72"/>
      <c r="LRU75" s="72"/>
      <c r="LRV75" s="72"/>
      <c r="LRW75" s="72"/>
      <c r="LRX75" s="72"/>
      <c r="LRY75" s="72"/>
      <c r="LRZ75" s="72"/>
      <c r="LSA75" s="72"/>
      <c r="LSB75" s="72"/>
      <c r="LSC75" s="72"/>
      <c r="LSD75" s="72"/>
      <c r="LSE75" s="72"/>
      <c r="LSF75" s="72"/>
      <c r="LSG75" s="72"/>
      <c r="LSH75" s="72"/>
      <c r="LSI75" s="72"/>
      <c r="LSJ75" s="72"/>
      <c r="LSK75" s="72"/>
      <c r="LSL75" s="72"/>
      <c r="LSM75" s="72"/>
      <c r="LSN75" s="72"/>
      <c r="LSO75" s="72"/>
      <c r="LSP75" s="72"/>
      <c r="LSQ75" s="72"/>
      <c r="LSR75" s="72"/>
      <c r="LSS75" s="72"/>
      <c r="LST75" s="72"/>
      <c r="LSU75" s="72"/>
      <c r="LSV75" s="72"/>
      <c r="LSW75" s="72"/>
      <c r="LSX75" s="72"/>
      <c r="LSY75" s="72"/>
      <c r="LSZ75" s="72"/>
      <c r="LTA75" s="72"/>
      <c r="LTB75" s="72"/>
      <c r="LTC75" s="72"/>
      <c r="LTD75" s="72"/>
      <c r="LTE75" s="72"/>
      <c r="LTF75" s="72"/>
      <c r="LTG75" s="72"/>
      <c r="LTH75" s="72"/>
      <c r="LTI75" s="72"/>
      <c r="LTJ75" s="72"/>
      <c r="LTK75" s="72"/>
      <c r="LTL75" s="72"/>
      <c r="LTM75" s="72"/>
      <c r="LTN75" s="72"/>
      <c r="LTO75" s="72"/>
      <c r="LTP75" s="72"/>
      <c r="LTQ75" s="72"/>
      <c r="LTR75" s="72"/>
      <c r="LTS75" s="72"/>
      <c r="LTT75" s="72"/>
      <c r="LTU75" s="72"/>
      <c r="LTV75" s="72"/>
      <c r="LTW75" s="72"/>
      <c r="LTX75" s="72"/>
      <c r="LTY75" s="72"/>
      <c r="LTZ75" s="72"/>
      <c r="LUA75" s="72"/>
      <c r="LUB75" s="72"/>
      <c r="LUC75" s="72"/>
      <c r="LUD75" s="72"/>
      <c r="LUE75" s="72"/>
      <c r="LUF75" s="72"/>
      <c r="LUG75" s="72"/>
      <c r="LUH75" s="72"/>
      <c r="LUI75" s="72"/>
      <c r="LUJ75" s="72"/>
      <c r="LUK75" s="72"/>
      <c r="LUL75" s="72"/>
      <c r="LUM75" s="72"/>
      <c r="LUN75" s="72"/>
      <c r="LUO75" s="72"/>
      <c r="LUP75" s="72"/>
      <c r="LUQ75" s="72"/>
      <c r="LUR75" s="72"/>
      <c r="LUS75" s="72"/>
      <c r="LUT75" s="72"/>
      <c r="LUU75" s="72"/>
      <c r="LUV75" s="72"/>
      <c r="LUW75" s="72"/>
      <c r="LUX75" s="72"/>
      <c r="LUY75" s="72"/>
      <c r="LUZ75" s="72"/>
      <c r="LVA75" s="72"/>
      <c r="LVB75" s="72"/>
      <c r="LVC75" s="72"/>
      <c r="LVD75" s="72"/>
      <c r="LVE75" s="72"/>
      <c r="LVF75" s="72"/>
      <c r="LVG75" s="72"/>
      <c r="LVH75" s="72"/>
      <c r="LVI75" s="72"/>
      <c r="LVJ75" s="72"/>
      <c r="LVK75" s="72"/>
      <c r="LVL75" s="72"/>
      <c r="LVM75" s="72"/>
      <c r="LVN75" s="72"/>
      <c r="LVO75" s="72"/>
      <c r="LVP75" s="72"/>
      <c r="LVQ75" s="72"/>
      <c r="LVR75" s="72"/>
      <c r="LVS75" s="72"/>
      <c r="LVT75" s="72"/>
      <c r="LVU75" s="72"/>
      <c r="LVV75" s="72"/>
      <c r="LVW75" s="72"/>
      <c r="LVX75" s="72"/>
      <c r="LVY75" s="72"/>
      <c r="LVZ75" s="72"/>
      <c r="LWA75" s="72"/>
      <c r="LWB75" s="72"/>
      <c r="LWC75" s="72"/>
      <c r="LWD75" s="72"/>
      <c r="LWE75" s="72"/>
      <c r="LWF75" s="72"/>
      <c r="LWG75" s="72"/>
      <c r="LWH75" s="72"/>
      <c r="LWI75" s="72"/>
      <c r="LWJ75" s="72"/>
      <c r="LWK75" s="72"/>
      <c r="LWL75" s="72"/>
      <c r="LWM75" s="72"/>
      <c r="LWN75" s="72"/>
      <c r="LWO75" s="72"/>
      <c r="LWP75" s="72"/>
      <c r="LWQ75" s="72"/>
      <c r="LWR75" s="72"/>
      <c r="LWS75" s="72"/>
      <c r="LWT75" s="72"/>
      <c r="LWU75" s="72"/>
      <c r="LWV75" s="72"/>
      <c r="LWW75" s="72"/>
      <c r="LWX75" s="72"/>
      <c r="LWY75" s="72"/>
      <c r="LWZ75" s="72"/>
      <c r="LXA75" s="72"/>
      <c r="LXB75" s="72"/>
      <c r="LXC75" s="72"/>
      <c r="LXD75" s="72"/>
      <c r="LXE75" s="72"/>
      <c r="LXF75" s="72"/>
      <c r="LXG75" s="72"/>
      <c r="LXH75" s="72"/>
      <c r="LXI75" s="72"/>
      <c r="LXJ75" s="72"/>
      <c r="LXK75" s="72"/>
      <c r="LXL75" s="72"/>
      <c r="LXM75" s="72"/>
      <c r="LXN75" s="72"/>
      <c r="LXO75" s="72"/>
      <c r="LXP75" s="72"/>
      <c r="LXQ75" s="72"/>
      <c r="LXR75" s="72"/>
      <c r="LXS75" s="72"/>
      <c r="LXT75" s="72"/>
      <c r="LXU75" s="72"/>
      <c r="LXV75" s="72"/>
      <c r="LXW75" s="72"/>
      <c r="LXX75" s="72"/>
      <c r="LXY75" s="72"/>
      <c r="LXZ75" s="72"/>
      <c r="LYA75" s="72"/>
      <c r="LYB75" s="72"/>
      <c r="LYC75" s="72"/>
      <c r="LYD75" s="72"/>
      <c r="LYE75" s="72"/>
      <c r="LYF75" s="72"/>
      <c r="LYG75" s="72"/>
      <c r="LYH75" s="72"/>
      <c r="LYI75" s="72"/>
      <c r="LYJ75" s="72"/>
      <c r="LYK75" s="72"/>
      <c r="LYL75" s="72"/>
      <c r="LYM75" s="72"/>
      <c r="LYN75" s="72"/>
      <c r="LYO75" s="72"/>
      <c r="LYP75" s="72"/>
      <c r="LYQ75" s="72"/>
      <c r="LYR75" s="72"/>
      <c r="LYS75" s="72"/>
      <c r="LYT75" s="72"/>
      <c r="LYU75" s="72"/>
      <c r="LYV75" s="72"/>
      <c r="LYW75" s="72"/>
      <c r="LYX75" s="72"/>
      <c r="LYY75" s="72"/>
      <c r="LYZ75" s="72"/>
      <c r="LZA75" s="72"/>
      <c r="LZB75" s="72"/>
      <c r="LZC75" s="72"/>
      <c r="LZD75" s="72"/>
      <c r="LZE75" s="72"/>
      <c r="LZF75" s="72"/>
      <c r="LZG75" s="72"/>
      <c r="LZH75" s="72"/>
      <c r="LZI75" s="72"/>
      <c r="LZJ75" s="72"/>
      <c r="LZK75" s="72"/>
      <c r="LZL75" s="72"/>
      <c r="LZM75" s="72"/>
      <c r="LZN75" s="72"/>
      <c r="LZO75" s="72"/>
      <c r="LZP75" s="72"/>
      <c r="LZQ75" s="72"/>
      <c r="LZR75" s="72"/>
      <c r="LZS75" s="72"/>
      <c r="LZT75" s="72"/>
      <c r="LZU75" s="72"/>
      <c r="LZV75" s="72"/>
      <c r="LZW75" s="72"/>
      <c r="LZX75" s="72"/>
      <c r="LZY75" s="72"/>
      <c r="LZZ75" s="72"/>
      <c r="MAA75" s="72"/>
      <c r="MAB75" s="72"/>
      <c r="MAC75" s="72"/>
      <c r="MAD75" s="72"/>
      <c r="MAE75" s="72"/>
      <c r="MAF75" s="72"/>
      <c r="MAG75" s="72"/>
      <c r="MAH75" s="72"/>
      <c r="MAI75" s="72"/>
      <c r="MAJ75" s="72"/>
      <c r="MAK75" s="72"/>
      <c r="MAL75" s="72"/>
      <c r="MAM75" s="72"/>
      <c r="MAN75" s="72"/>
      <c r="MAO75" s="72"/>
      <c r="MAP75" s="72"/>
      <c r="MAQ75" s="72"/>
      <c r="MAR75" s="72"/>
      <c r="MAS75" s="72"/>
      <c r="MAT75" s="72"/>
      <c r="MAU75" s="72"/>
      <c r="MAV75" s="72"/>
      <c r="MAW75" s="72"/>
      <c r="MAX75" s="72"/>
      <c r="MAY75" s="72"/>
      <c r="MAZ75" s="72"/>
      <c r="MBA75" s="72"/>
      <c r="MBB75" s="72"/>
      <c r="MBC75" s="72"/>
      <c r="MBD75" s="72"/>
      <c r="MBE75" s="72"/>
      <c r="MBF75" s="72"/>
      <c r="MBG75" s="72"/>
      <c r="MBH75" s="72"/>
      <c r="MBI75" s="72"/>
      <c r="MBJ75" s="72"/>
      <c r="MBK75" s="72"/>
      <c r="MBL75" s="72"/>
      <c r="MBM75" s="72"/>
      <c r="MBN75" s="72"/>
      <c r="MBO75" s="72"/>
      <c r="MBP75" s="72"/>
      <c r="MBQ75" s="72"/>
      <c r="MBR75" s="72"/>
      <c r="MBS75" s="72"/>
      <c r="MBT75" s="72"/>
      <c r="MBU75" s="72"/>
      <c r="MBV75" s="72"/>
      <c r="MBW75" s="72"/>
      <c r="MBX75" s="72"/>
      <c r="MBY75" s="72"/>
      <c r="MBZ75" s="72"/>
      <c r="MCA75" s="72"/>
      <c r="MCB75" s="72"/>
      <c r="MCC75" s="72"/>
      <c r="MCD75" s="72"/>
      <c r="MCE75" s="72"/>
      <c r="MCF75" s="72"/>
      <c r="MCG75" s="72"/>
      <c r="MCH75" s="72"/>
      <c r="MCI75" s="72"/>
      <c r="MCJ75" s="72"/>
      <c r="MCK75" s="72"/>
      <c r="MCL75" s="72"/>
      <c r="MCM75" s="72"/>
      <c r="MCN75" s="72"/>
      <c r="MCO75" s="72"/>
      <c r="MCP75" s="72"/>
      <c r="MCQ75" s="72"/>
      <c r="MCR75" s="72"/>
      <c r="MCS75" s="72"/>
      <c r="MCT75" s="72"/>
      <c r="MCU75" s="72"/>
      <c r="MCV75" s="72"/>
      <c r="MCW75" s="72"/>
      <c r="MCX75" s="72"/>
      <c r="MCY75" s="72"/>
      <c r="MCZ75" s="72"/>
      <c r="MDA75" s="72"/>
      <c r="MDB75" s="72"/>
      <c r="MDC75" s="72"/>
      <c r="MDD75" s="72"/>
      <c r="MDE75" s="72"/>
      <c r="MDF75" s="72"/>
      <c r="MDG75" s="72"/>
      <c r="MDH75" s="72"/>
      <c r="MDI75" s="72"/>
      <c r="MDJ75" s="72"/>
      <c r="MDK75" s="72"/>
      <c r="MDL75" s="72"/>
      <c r="MDM75" s="72"/>
      <c r="MDN75" s="72"/>
      <c r="MDO75" s="72"/>
      <c r="MDP75" s="72"/>
      <c r="MDQ75" s="72"/>
      <c r="MDR75" s="72"/>
      <c r="MDS75" s="72"/>
      <c r="MDT75" s="72"/>
      <c r="MDU75" s="72"/>
      <c r="MDV75" s="72"/>
      <c r="MDW75" s="72"/>
      <c r="MDX75" s="72"/>
      <c r="MDY75" s="72"/>
      <c r="MDZ75" s="72"/>
      <c r="MEA75" s="72"/>
      <c r="MEB75" s="72"/>
      <c r="MEC75" s="72"/>
      <c r="MED75" s="72"/>
      <c r="MEE75" s="72"/>
      <c r="MEF75" s="72"/>
      <c r="MEG75" s="72"/>
      <c r="MEH75" s="72"/>
      <c r="MEI75" s="72"/>
      <c r="MEJ75" s="72"/>
      <c r="MEK75" s="72"/>
      <c r="MEL75" s="72"/>
      <c r="MEM75" s="72"/>
      <c r="MEN75" s="72"/>
      <c r="MEO75" s="72"/>
      <c r="MEP75" s="72"/>
      <c r="MEQ75" s="72"/>
      <c r="MER75" s="72"/>
      <c r="MES75" s="72"/>
      <c r="MET75" s="72"/>
      <c r="MEU75" s="72"/>
      <c r="MEV75" s="72"/>
      <c r="MEW75" s="72"/>
      <c r="MEX75" s="72"/>
      <c r="MEY75" s="72"/>
      <c r="MEZ75" s="72"/>
      <c r="MFA75" s="72"/>
      <c r="MFB75" s="72"/>
      <c r="MFC75" s="72"/>
      <c r="MFD75" s="72"/>
      <c r="MFE75" s="72"/>
      <c r="MFF75" s="72"/>
      <c r="MFG75" s="72"/>
      <c r="MFH75" s="72"/>
      <c r="MFI75" s="72"/>
      <c r="MFJ75" s="72"/>
      <c r="MFK75" s="72"/>
      <c r="MFL75" s="72"/>
      <c r="MFM75" s="72"/>
      <c r="MFN75" s="72"/>
      <c r="MFO75" s="72"/>
      <c r="MFP75" s="72"/>
      <c r="MFQ75" s="72"/>
      <c r="MFR75" s="72"/>
      <c r="MFS75" s="72"/>
      <c r="MFT75" s="72"/>
      <c r="MFU75" s="72"/>
      <c r="MFV75" s="72"/>
      <c r="MFW75" s="72"/>
      <c r="MFX75" s="72"/>
      <c r="MFY75" s="72"/>
      <c r="MFZ75" s="72"/>
      <c r="MGA75" s="72"/>
      <c r="MGB75" s="72"/>
      <c r="MGC75" s="72"/>
      <c r="MGD75" s="72"/>
      <c r="MGE75" s="72"/>
      <c r="MGF75" s="72"/>
      <c r="MGG75" s="72"/>
      <c r="MGH75" s="72"/>
      <c r="MGI75" s="72"/>
      <c r="MGJ75" s="72"/>
      <c r="MGK75" s="72"/>
      <c r="MGL75" s="72"/>
      <c r="MGM75" s="72"/>
      <c r="MGN75" s="72"/>
      <c r="MGO75" s="72"/>
      <c r="MGP75" s="72"/>
      <c r="MGQ75" s="72"/>
      <c r="MGR75" s="72"/>
      <c r="MGS75" s="72"/>
      <c r="MGT75" s="72"/>
      <c r="MGU75" s="72"/>
      <c r="MGV75" s="72"/>
      <c r="MGW75" s="72"/>
      <c r="MGX75" s="72"/>
      <c r="MGY75" s="72"/>
      <c r="MGZ75" s="72"/>
      <c r="MHA75" s="72"/>
      <c r="MHB75" s="72"/>
      <c r="MHC75" s="72"/>
      <c r="MHD75" s="72"/>
      <c r="MHE75" s="72"/>
      <c r="MHF75" s="72"/>
      <c r="MHG75" s="72"/>
      <c r="MHH75" s="72"/>
      <c r="MHI75" s="72"/>
      <c r="MHJ75" s="72"/>
      <c r="MHK75" s="72"/>
      <c r="MHL75" s="72"/>
      <c r="MHM75" s="72"/>
      <c r="MHN75" s="72"/>
      <c r="MHO75" s="72"/>
      <c r="MHP75" s="72"/>
      <c r="MHQ75" s="72"/>
      <c r="MHR75" s="72"/>
      <c r="MHS75" s="72"/>
      <c r="MHT75" s="72"/>
      <c r="MHU75" s="72"/>
      <c r="MHV75" s="72"/>
      <c r="MHW75" s="72"/>
      <c r="MHX75" s="72"/>
      <c r="MHY75" s="72"/>
      <c r="MHZ75" s="72"/>
      <c r="MIA75" s="72"/>
      <c r="MIB75" s="72"/>
      <c r="MIC75" s="72"/>
      <c r="MID75" s="72"/>
      <c r="MIE75" s="72"/>
      <c r="MIF75" s="72"/>
      <c r="MIG75" s="72"/>
      <c r="MIH75" s="72"/>
      <c r="MII75" s="72"/>
      <c r="MIJ75" s="72"/>
      <c r="MIK75" s="72"/>
      <c r="MIL75" s="72"/>
      <c r="MIM75" s="72"/>
      <c r="MIN75" s="72"/>
      <c r="MIO75" s="72"/>
      <c r="MIP75" s="72"/>
      <c r="MIQ75" s="72"/>
      <c r="MIR75" s="72"/>
      <c r="MIS75" s="72"/>
      <c r="MIT75" s="72"/>
      <c r="MIU75" s="72"/>
      <c r="MIV75" s="72"/>
      <c r="MIW75" s="72"/>
      <c r="MIX75" s="72"/>
      <c r="MIY75" s="72"/>
      <c r="MIZ75" s="72"/>
      <c r="MJA75" s="72"/>
      <c r="MJB75" s="72"/>
      <c r="MJC75" s="72"/>
      <c r="MJD75" s="72"/>
      <c r="MJE75" s="72"/>
      <c r="MJF75" s="72"/>
      <c r="MJG75" s="72"/>
      <c r="MJH75" s="72"/>
      <c r="MJI75" s="72"/>
      <c r="MJJ75" s="72"/>
      <c r="MJK75" s="72"/>
      <c r="MJL75" s="72"/>
      <c r="MJM75" s="72"/>
      <c r="MJN75" s="72"/>
      <c r="MJO75" s="72"/>
      <c r="MJP75" s="72"/>
      <c r="MJQ75" s="72"/>
      <c r="MJR75" s="72"/>
      <c r="MJS75" s="72"/>
      <c r="MJT75" s="72"/>
      <c r="MJU75" s="72"/>
      <c r="MJV75" s="72"/>
      <c r="MJW75" s="72"/>
      <c r="MJX75" s="72"/>
      <c r="MJY75" s="72"/>
      <c r="MJZ75" s="72"/>
      <c r="MKA75" s="72"/>
      <c r="MKB75" s="72"/>
      <c r="MKC75" s="72"/>
      <c r="MKD75" s="72"/>
      <c r="MKE75" s="72"/>
      <c r="MKF75" s="72"/>
      <c r="MKG75" s="72"/>
      <c r="MKH75" s="72"/>
      <c r="MKI75" s="72"/>
      <c r="MKJ75" s="72"/>
      <c r="MKK75" s="72"/>
      <c r="MKL75" s="72"/>
      <c r="MKM75" s="72"/>
      <c r="MKN75" s="72"/>
      <c r="MKO75" s="72"/>
      <c r="MKP75" s="72"/>
      <c r="MKQ75" s="72"/>
      <c r="MKR75" s="72"/>
      <c r="MKS75" s="72"/>
      <c r="MKT75" s="72"/>
      <c r="MKU75" s="72"/>
      <c r="MKV75" s="72"/>
      <c r="MKW75" s="72"/>
      <c r="MKX75" s="72"/>
      <c r="MKY75" s="72"/>
      <c r="MKZ75" s="72"/>
      <c r="MLA75" s="72"/>
      <c r="MLB75" s="72"/>
      <c r="MLC75" s="72"/>
      <c r="MLD75" s="72"/>
      <c r="MLE75" s="72"/>
      <c r="MLF75" s="72"/>
      <c r="MLG75" s="72"/>
      <c r="MLH75" s="72"/>
      <c r="MLI75" s="72"/>
      <c r="MLJ75" s="72"/>
      <c r="MLK75" s="72"/>
      <c r="MLL75" s="72"/>
      <c r="MLM75" s="72"/>
      <c r="MLN75" s="72"/>
      <c r="MLO75" s="72"/>
      <c r="MLP75" s="72"/>
      <c r="MLQ75" s="72"/>
      <c r="MLR75" s="72"/>
      <c r="MLS75" s="72"/>
      <c r="MLT75" s="72"/>
      <c r="MLU75" s="72"/>
      <c r="MLV75" s="72"/>
      <c r="MLW75" s="72"/>
      <c r="MLX75" s="72"/>
      <c r="MLY75" s="72"/>
      <c r="MLZ75" s="72"/>
      <c r="MMA75" s="72"/>
      <c r="MMB75" s="72"/>
      <c r="MMC75" s="72"/>
      <c r="MMD75" s="72"/>
      <c r="MME75" s="72"/>
      <c r="MMF75" s="72"/>
      <c r="MMG75" s="72"/>
      <c r="MMH75" s="72"/>
      <c r="MMI75" s="72"/>
      <c r="MMJ75" s="72"/>
      <c r="MMK75" s="72"/>
      <c r="MML75" s="72"/>
      <c r="MMM75" s="72"/>
      <c r="MMN75" s="72"/>
      <c r="MMO75" s="72"/>
      <c r="MMP75" s="72"/>
      <c r="MMQ75" s="72"/>
      <c r="MMR75" s="72"/>
      <c r="MMS75" s="72"/>
      <c r="MMT75" s="72"/>
      <c r="MMU75" s="72"/>
      <c r="MMV75" s="72"/>
      <c r="MMW75" s="72"/>
      <c r="MMX75" s="72"/>
      <c r="MMY75" s="72"/>
      <c r="MMZ75" s="72"/>
      <c r="MNA75" s="72"/>
      <c r="MNB75" s="72"/>
      <c r="MNC75" s="72"/>
      <c r="MND75" s="72"/>
      <c r="MNE75" s="72"/>
      <c r="MNF75" s="72"/>
      <c r="MNG75" s="72"/>
      <c r="MNH75" s="72"/>
      <c r="MNI75" s="72"/>
      <c r="MNJ75" s="72"/>
      <c r="MNK75" s="72"/>
      <c r="MNL75" s="72"/>
      <c r="MNM75" s="72"/>
      <c r="MNN75" s="72"/>
      <c r="MNO75" s="72"/>
      <c r="MNP75" s="72"/>
      <c r="MNQ75" s="72"/>
      <c r="MNR75" s="72"/>
      <c r="MNS75" s="72"/>
      <c r="MNT75" s="72"/>
      <c r="MNU75" s="72"/>
      <c r="MNV75" s="72"/>
      <c r="MNW75" s="72"/>
      <c r="MNX75" s="72"/>
      <c r="MNY75" s="72"/>
      <c r="MNZ75" s="72"/>
      <c r="MOA75" s="72"/>
      <c r="MOB75" s="72"/>
      <c r="MOC75" s="72"/>
      <c r="MOD75" s="72"/>
      <c r="MOE75" s="72"/>
      <c r="MOF75" s="72"/>
      <c r="MOG75" s="72"/>
      <c r="MOH75" s="72"/>
      <c r="MOI75" s="72"/>
      <c r="MOJ75" s="72"/>
      <c r="MOK75" s="72"/>
      <c r="MOL75" s="72"/>
      <c r="MOM75" s="72"/>
      <c r="MON75" s="72"/>
      <c r="MOO75" s="72"/>
      <c r="MOP75" s="72"/>
      <c r="MOQ75" s="72"/>
      <c r="MOR75" s="72"/>
      <c r="MOS75" s="72"/>
      <c r="MOT75" s="72"/>
      <c r="MOU75" s="72"/>
      <c r="MOV75" s="72"/>
      <c r="MOW75" s="72"/>
      <c r="MOX75" s="72"/>
      <c r="MOY75" s="72"/>
      <c r="MOZ75" s="72"/>
      <c r="MPA75" s="72"/>
      <c r="MPB75" s="72"/>
      <c r="MPC75" s="72"/>
      <c r="MPD75" s="72"/>
      <c r="MPE75" s="72"/>
      <c r="MPF75" s="72"/>
      <c r="MPG75" s="72"/>
      <c r="MPH75" s="72"/>
      <c r="MPI75" s="72"/>
      <c r="MPJ75" s="72"/>
      <c r="MPK75" s="72"/>
      <c r="MPL75" s="72"/>
      <c r="MPM75" s="72"/>
      <c r="MPN75" s="72"/>
      <c r="MPO75" s="72"/>
      <c r="MPP75" s="72"/>
      <c r="MPQ75" s="72"/>
      <c r="MPR75" s="72"/>
      <c r="MPS75" s="72"/>
      <c r="MPT75" s="72"/>
      <c r="MPU75" s="72"/>
      <c r="MPV75" s="72"/>
      <c r="MPW75" s="72"/>
      <c r="MPX75" s="72"/>
      <c r="MPY75" s="72"/>
      <c r="MPZ75" s="72"/>
      <c r="MQA75" s="72"/>
      <c r="MQB75" s="72"/>
      <c r="MQC75" s="72"/>
      <c r="MQD75" s="72"/>
      <c r="MQE75" s="72"/>
      <c r="MQF75" s="72"/>
      <c r="MQG75" s="72"/>
      <c r="MQH75" s="72"/>
      <c r="MQI75" s="72"/>
      <c r="MQJ75" s="72"/>
      <c r="MQK75" s="72"/>
      <c r="MQL75" s="72"/>
      <c r="MQM75" s="72"/>
      <c r="MQN75" s="72"/>
      <c r="MQO75" s="72"/>
      <c r="MQP75" s="72"/>
      <c r="MQQ75" s="72"/>
      <c r="MQR75" s="72"/>
      <c r="MQS75" s="72"/>
      <c r="MQT75" s="72"/>
      <c r="MQU75" s="72"/>
      <c r="MQV75" s="72"/>
      <c r="MQW75" s="72"/>
      <c r="MQX75" s="72"/>
      <c r="MQY75" s="72"/>
      <c r="MQZ75" s="72"/>
      <c r="MRA75" s="72"/>
      <c r="MRB75" s="72"/>
      <c r="MRC75" s="72"/>
      <c r="MRD75" s="72"/>
      <c r="MRE75" s="72"/>
      <c r="MRF75" s="72"/>
      <c r="MRG75" s="72"/>
      <c r="MRH75" s="72"/>
      <c r="MRI75" s="72"/>
      <c r="MRJ75" s="72"/>
      <c r="MRK75" s="72"/>
      <c r="MRL75" s="72"/>
      <c r="MRM75" s="72"/>
      <c r="MRN75" s="72"/>
      <c r="MRO75" s="72"/>
      <c r="MRP75" s="72"/>
      <c r="MRQ75" s="72"/>
      <c r="MRR75" s="72"/>
      <c r="MRS75" s="72"/>
      <c r="MRT75" s="72"/>
      <c r="MRU75" s="72"/>
      <c r="MRV75" s="72"/>
      <c r="MRW75" s="72"/>
      <c r="MRX75" s="72"/>
      <c r="MRY75" s="72"/>
      <c r="MRZ75" s="72"/>
      <c r="MSA75" s="72"/>
      <c r="MSB75" s="72"/>
      <c r="MSC75" s="72"/>
      <c r="MSD75" s="72"/>
      <c r="MSE75" s="72"/>
      <c r="MSF75" s="72"/>
      <c r="MSG75" s="72"/>
      <c r="MSH75" s="72"/>
      <c r="MSI75" s="72"/>
      <c r="MSJ75" s="72"/>
      <c r="MSK75" s="72"/>
      <c r="MSL75" s="72"/>
      <c r="MSM75" s="72"/>
      <c r="MSN75" s="72"/>
      <c r="MSO75" s="72"/>
      <c r="MSP75" s="72"/>
      <c r="MSQ75" s="72"/>
      <c r="MSR75" s="72"/>
      <c r="MSS75" s="72"/>
      <c r="MST75" s="72"/>
      <c r="MSU75" s="72"/>
      <c r="MSV75" s="72"/>
      <c r="MSW75" s="72"/>
      <c r="MSX75" s="72"/>
      <c r="MSY75" s="72"/>
      <c r="MSZ75" s="72"/>
      <c r="MTA75" s="72"/>
      <c r="MTB75" s="72"/>
      <c r="MTC75" s="72"/>
      <c r="MTD75" s="72"/>
      <c r="MTE75" s="72"/>
      <c r="MTF75" s="72"/>
      <c r="MTG75" s="72"/>
      <c r="MTH75" s="72"/>
      <c r="MTI75" s="72"/>
      <c r="MTJ75" s="72"/>
      <c r="MTK75" s="72"/>
      <c r="MTL75" s="72"/>
      <c r="MTM75" s="72"/>
      <c r="MTN75" s="72"/>
      <c r="MTO75" s="72"/>
      <c r="MTP75" s="72"/>
      <c r="MTQ75" s="72"/>
      <c r="MTR75" s="72"/>
      <c r="MTS75" s="72"/>
      <c r="MTT75" s="72"/>
      <c r="MTU75" s="72"/>
      <c r="MTV75" s="72"/>
      <c r="MTW75" s="72"/>
      <c r="MTX75" s="72"/>
      <c r="MTY75" s="72"/>
      <c r="MTZ75" s="72"/>
      <c r="MUA75" s="72"/>
      <c r="MUB75" s="72"/>
      <c r="MUC75" s="72"/>
      <c r="MUD75" s="72"/>
      <c r="MUE75" s="72"/>
      <c r="MUF75" s="72"/>
      <c r="MUG75" s="72"/>
      <c r="MUH75" s="72"/>
      <c r="MUI75" s="72"/>
      <c r="MUJ75" s="72"/>
      <c r="MUK75" s="72"/>
      <c r="MUL75" s="72"/>
      <c r="MUM75" s="72"/>
      <c r="MUN75" s="72"/>
      <c r="MUO75" s="72"/>
      <c r="MUP75" s="72"/>
      <c r="MUQ75" s="72"/>
      <c r="MUR75" s="72"/>
      <c r="MUS75" s="72"/>
      <c r="MUT75" s="72"/>
      <c r="MUU75" s="72"/>
      <c r="MUV75" s="72"/>
      <c r="MUW75" s="72"/>
      <c r="MUX75" s="72"/>
      <c r="MUY75" s="72"/>
      <c r="MUZ75" s="72"/>
      <c r="MVA75" s="72"/>
      <c r="MVB75" s="72"/>
      <c r="MVC75" s="72"/>
      <c r="MVD75" s="72"/>
      <c r="MVE75" s="72"/>
      <c r="MVF75" s="72"/>
      <c r="MVG75" s="72"/>
      <c r="MVH75" s="72"/>
      <c r="MVI75" s="72"/>
      <c r="MVJ75" s="72"/>
      <c r="MVK75" s="72"/>
      <c r="MVL75" s="72"/>
      <c r="MVM75" s="72"/>
      <c r="MVN75" s="72"/>
      <c r="MVO75" s="72"/>
      <c r="MVP75" s="72"/>
      <c r="MVQ75" s="72"/>
      <c r="MVR75" s="72"/>
      <c r="MVS75" s="72"/>
      <c r="MVT75" s="72"/>
      <c r="MVU75" s="72"/>
      <c r="MVV75" s="72"/>
      <c r="MVW75" s="72"/>
      <c r="MVX75" s="72"/>
      <c r="MVY75" s="72"/>
      <c r="MVZ75" s="72"/>
      <c r="MWA75" s="72"/>
      <c r="MWB75" s="72"/>
      <c r="MWC75" s="72"/>
      <c r="MWD75" s="72"/>
      <c r="MWE75" s="72"/>
      <c r="MWF75" s="72"/>
      <c r="MWG75" s="72"/>
      <c r="MWH75" s="72"/>
      <c r="MWI75" s="72"/>
      <c r="MWJ75" s="72"/>
      <c r="MWK75" s="72"/>
      <c r="MWL75" s="72"/>
      <c r="MWM75" s="72"/>
      <c r="MWN75" s="72"/>
      <c r="MWO75" s="72"/>
      <c r="MWP75" s="72"/>
      <c r="MWQ75" s="72"/>
      <c r="MWR75" s="72"/>
      <c r="MWS75" s="72"/>
      <c r="MWT75" s="72"/>
      <c r="MWU75" s="72"/>
      <c r="MWV75" s="72"/>
      <c r="MWW75" s="72"/>
      <c r="MWX75" s="72"/>
      <c r="MWY75" s="72"/>
      <c r="MWZ75" s="72"/>
      <c r="MXA75" s="72"/>
      <c r="MXB75" s="72"/>
      <c r="MXC75" s="72"/>
      <c r="MXD75" s="72"/>
      <c r="MXE75" s="72"/>
      <c r="MXF75" s="72"/>
      <c r="MXG75" s="72"/>
      <c r="MXH75" s="72"/>
      <c r="MXI75" s="72"/>
      <c r="MXJ75" s="72"/>
      <c r="MXK75" s="72"/>
      <c r="MXL75" s="72"/>
      <c r="MXM75" s="72"/>
      <c r="MXN75" s="72"/>
      <c r="MXO75" s="72"/>
      <c r="MXP75" s="72"/>
      <c r="MXQ75" s="72"/>
      <c r="MXR75" s="72"/>
      <c r="MXS75" s="72"/>
      <c r="MXT75" s="72"/>
      <c r="MXU75" s="72"/>
      <c r="MXV75" s="72"/>
      <c r="MXW75" s="72"/>
      <c r="MXX75" s="72"/>
      <c r="MXY75" s="72"/>
      <c r="MXZ75" s="72"/>
      <c r="MYA75" s="72"/>
      <c r="MYB75" s="72"/>
      <c r="MYC75" s="72"/>
      <c r="MYD75" s="72"/>
      <c r="MYE75" s="72"/>
      <c r="MYF75" s="72"/>
      <c r="MYG75" s="72"/>
      <c r="MYH75" s="72"/>
      <c r="MYI75" s="72"/>
      <c r="MYJ75" s="72"/>
      <c r="MYK75" s="72"/>
      <c r="MYL75" s="72"/>
      <c r="MYM75" s="72"/>
      <c r="MYN75" s="72"/>
      <c r="MYO75" s="72"/>
      <c r="MYP75" s="72"/>
      <c r="MYQ75" s="72"/>
      <c r="MYR75" s="72"/>
      <c r="MYS75" s="72"/>
      <c r="MYT75" s="72"/>
      <c r="MYU75" s="72"/>
      <c r="MYV75" s="72"/>
      <c r="MYW75" s="72"/>
      <c r="MYX75" s="72"/>
      <c r="MYY75" s="72"/>
      <c r="MYZ75" s="72"/>
      <c r="MZA75" s="72"/>
      <c r="MZB75" s="72"/>
      <c r="MZC75" s="72"/>
      <c r="MZD75" s="72"/>
      <c r="MZE75" s="72"/>
      <c r="MZF75" s="72"/>
      <c r="MZG75" s="72"/>
      <c r="MZH75" s="72"/>
      <c r="MZI75" s="72"/>
      <c r="MZJ75" s="72"/>
      <c r="MZK75" s="72"/>
      <c r="MZL75" s="72"/>
      <c r="MZM75" s="72"/>
      <c r="MZN75" s="72"/>
      <c r="MZO75" s="72"/>
      <c r="MZP75" s="72"/>
      <c r="MZQ75" s="72"/>
      <c r="MZR75" s="72"/>
      <c r="MZS75" s="72"/>
      <c r="MZT75" s="72"/>
      <c r="MZU75" s="72"/>
      <c r="MZV75" s="72"/>
      <c r="MZW75" s="72"/>
      <c r="MZX75" s="72"/>
      <c r="MZY75" s="72"/>
      <c r="MZZ75" s="72"/>
      <c r="NAA75" s="72"/>
      <c r="NAB75" s="72"/>
      <c r="NAC75" s="72"/>
      <c r="NAD75" s="72"/>
      <c r="NAE75" s="72"/>
      <c r="NAF75" s="72"/>
      <c r="NAG75" s="72"/>
      <c r="NAH75" s="72"/>
      <c r="NAI75" s="72"/>
      <c r="NAJ75" s="72"/>
      <c r="NAK75" s="72"/>
      <c r="NAL75" s="72"/>
      <c r="NAM75" s="72"/>
      <c r="NAN75" s="72"/>
      <c r="NAO75" s="72"/>
      <c r="NAP75" s="72"/>
      <c r="NAQ75" s="72"/>
      <c r="NAR75" s="72"/>
      <c r="NAS75" s="72"/>
      <c r="NAT75" s="72"/>
      <c r="NAU75" s="72"/>
      <c r="NAV75" s="72"/>
      <c r="NAW75" s="72"/>
      <c r="NAX75" s="72"/>
      <c r="NAY75" s="72"/>
      <c r="NAZ75" s="72"/>
      <c r="NBA75" s="72"/>
      <c r="NBB75" s="72"/>
      <c r="NBC75" s="72"/>
      <c r="NBD75" s="72"/>
      <c r="NBE75" s="72"/>
      <c r="NBF75" s="72"/>
      <c r="NBG75" s="72"/>
      <c r="NBH75" s="72"/>
      <c r="NBI75" s="72"/>
      <c r="NBJ75" s="72"/>
      <c r="NBK75" s="72"/>
      <c r="NBL75" s="72"/>
      <c r="NBM75" s="72"/>
      <c r="NBN75" s="72"/>
      <c r="NBO75" s="72"/>
      <c r="NBP75" s="72"/>
      <c r="NBQ75" s="72"/>
      <c r="NBR75" s="72"/>
      <c r="NBS75" s="72"/>
      <c r="NBT75" s="72"/>
      <c r="NBU75" s="72"/>
      <c r="NBV75" s="72"/>
      <c r="NBW75" s="72"/>
      <c r="NBX75" s="72"/>
      <c r="NBY75" s="72"/>
      <c r="NBZ75" s="72"/>
      <c r="NCA75" s="72"/>
      <c r="NCB75" s="72"/>
      <c r="NCC75" s="72"/>
      <c r="NCD75" s="72"/>
      <c r="NCE75" s="72"/>
      <c r="NCF75" s="72"/>
      <c r="NCG75" s="72"/>
      <c r="NCH75" s="72"/>
      <c r="NCI75" s="72"/>
      <c r="NCJ75" s="72"/>
      <c r="NCK75" s="72"/>
      <c r="NCL75" s="72"/>
      <c r="NCM75" s="72"/>
      <c r="NCN75" s="72"/>
      <c r="NCO75" s="72"/>
      <c r="NCP75" s="72"/>
      <c r="NCQ75" s="72"/>
      <c r="NCR75" s="72"/>
      <c r="NCS75" s="72"/>
      <c r="NCT75" s="72"/>
      <c r="NCU75" s="72"/>
      <c r="NCV75" s="72"/>
      <c r="NCW75" s="72"/>
      <c r="NCX75" s="72"/>
      <c r="NCY75" s="72"/>
      <c r="NCZ75" s="72"/>
      <c r="NDA75" s="72"/>
      <c r="NDB75" s="72"/>
      <c r="NDC75" s="72"/>
      <c r="NDD75" s="72"/>
      <c r="NDE75" s="72"/>
      <c r="NDF75" s="72"/>
      <c r="NDG75" s="72"/>
      <c r="NDH75" s="72"/>
      <c r="NDI75" s="72"/>
      <c r="NDJ75" s="72"/>
      <c r="NDK75" s="72"/>
      <c r="NDL75" s="72"/>
      <c r="NDM75" s="72"/>
      <c r="NDN75" s="72"/>
      <c r="NDO75" s="72"/>
      <c r="NDP75" s="72"/>
      <c r="NDQ75" s="72"/>
      <c r="NDR75" s="72"/>
      <c r="NDS75" s="72"/>
      <c r="NDT75" s="72"/>
      <c r="NDU75" s="72"/>
      <c r="NDV75" s="72"/>
      <c r="NDW75" s="72"/>
      <c r="NDX75" s="72"/>
      <c r="NDY75" s="72"/>
      <c r="NDZ75" s="72"/>
      <c r="NEA75" s="72"/>
      <c r="NEB75" s="72"/>
      <c r="NEC75" s="72"/>
      <c r="NED75" s="72"/>
      <c r="NEE75" s="72"/>
      <c r="NEF75" s="72"/>
      <c r="NEG75" s="72"/>
      <c r="NEH75" s="72"/>
      <c r="NEI75" s="72"/>
      <c r="NEJ75" s="72"/>
      <c r="NEK75" s="72"/>
      <c r="NEL75" s="72"/>
      <c r="NEM75" s="72"/>
      <c r="NEN75" s="72"/>
      <c r="NEO75" s="72"/>
      <c r="NEP75" s="72"/>
      <c r="NEQ75" s="72"/>
      <c r="NER75" s="72"/>
      <c r="NES75" s="72"/>
      <c r="NET75" s="72"/>
      <c r="NEU75" s="72"/>
      <c r="NEV75" s="72"/>
      <c r="NEW75" s="72"/>
      <c r="NEX75" s="72"/>
      <c r="NEY75" s="72"/>
      <c r="NEZ75" s="72"/>
      <c r="NFA75" s="72"/>
      <c r="NFB75" s="72"/>
      <c r="NFC75" s="72"/>
      <c r="NFD75" s="72"/>
      <c r="NFE75" s="72"/>
      <c r="NFF75" s="72"/>
      <c r="NFG75" s="72"/>
      <c r="NFH75" s="72"/>
      <c r="NFI75" s="72"/>
      <c r="NFJ75" s="72"/>
      <c r="NFK75" s="72"/>
      <c r="NFL75" s="72"/>
      <c r="NFM75" s="72"/>
      <c r="NFN75" s="72"/>
      <c r="NFO75" s="72"/>
      <c r="NFP75" s="72"/>
      <c r="NFQ75" s="72"/>
      <c r="NFR75" s="72"/>
      <c r="NFS75" s="72"/>
      <c r="NFT75" s="72"/>
      <c r="NFU75" s="72"/>
      <c r="NFV75" s="72"/>
      <c r="NFW75" s="72"/>
      <c r="NFX75" s="72"/>
      <c r="NFY75" s="72"/>
      <c r="NFZ75" s="72"/>
      <c r="NGA75" s="72"/>
      <c r="NGB75" s="72"/>
      <c r="NGC75" s="72"/>
      <c r="NGD75" s="72"/>
      <c r="NGE75" s="72"/>
      <c r="NGF75" s="72"/>
      <c r="NGG75" s="72"/>
      <c r="NGH75" s="72"/>
      <c r="NGI75" s="72"/>
      <c r="NGJ75" s="72"/>
      <c r="NGK75" s="72"/>
      <c r="NGL75" s="72"/>
      <c r="NGM75" s="72"/>
      <c r="NGN75" s="72"/>
      <c r="NGO75" s="72"/>
      <c r="NGP75" s="72"/>
      <c r="NGQ75" s="72"/>
      <c r="NGR75" s="72"/>
      <c r="NGS75" s="72"/>
      <c r="NGT75" s="72"/>
      <c r="NGU75" s="72"/>
      <c r="NGV75" s="72"/>
      <c r="NGW75" s="72"/>
      <c r="NGX75" s="72"/>
      <c r="NGY75" s="72"/>
      <c r="NGZ75" s="72"/>
      <c r="NHA75" s="72"/>
      <c r="NHB75" s="72"/>
      <c r="NHC75" s="72"/>
      <c r="NHD75" s="72"/>
      <c r="NHE75" s="72"/>
      <c r="NHF75" s="72"/>
      <c r="NHG75" s="72"/>
      <c r="NHH75" s="72"/>
      <c r="NHI75" s="72"/>
      <c r="NHJ75" s="72"/>
      <c r="NHK75" s="72"/>
      <c r="NHL75" s="72"/>
      <c r="NHM75" s="72"/>
      <c r="NHN75" s="72"/>
      <c r="NHO75" s="72"/>
      <c r="NHP75" s="72"/>
      <c r="NHQ75" s="72"/>
      <c r="NHR75" s="72"/>
      <c r="NHS75" s="72"/>
      <c r="NHT75" s="72"/>
      <c r="NHU75" s="72"/>
      <c r="NHV75" s="72"/>
      <c r="NHW75" s="72"/>
      <c r="NHX75" s="72"/>
      <c r="NHY75" s="72"/>
      <c r="NHZ75" s="72"/>
      <c r="NIA75" s="72"/>
      <c r="NIB75" s="72"/>
      <c r="NIC75" s="72"/>
      <c r="NID75" s="72"/>
      <c r="NIE75" s="72"/>
      <c r="NIF75" s="72"/>
      <c r="NIG75" s="72"/>
      <c r="NIH75" s="72"/>
      <c r="NII75" s="72"/>
      <c r="NIJ75" s="72"/>
      <c r="NIK75" s="72"/>
      <c r="NIL75" s="72"/>
      <c r="NIM75" s="72"/>
      <c r="NIN75" s="72"/>
      <c r="NIO75" s="72"/>
      <c r="NIP75" s="72"/>
      <c r="NIQ75" s="72"/>
      <c r="NIR75" s="72"/>
      <c r="NIS75" s="72"/>
      <c r="NIT75" s="72"/>
      <c r="NIU75" s="72"/>
      <c r="NIV75" s="72"/>
      <c r="NIW75" s="72"/>
      <c r="NIX75" s="72"/>
      <c r="NIY75" s="72"/>
      <c r="NIZ75" s="72"/>
      <c r="NJA75" s="72"/>
      <c r="NJB75" s="72"/>
      <c r="NJC75" s="72"/>
      <c r="NJD75" s="72"/>
      <c r="NJE75" s="72"/>
      <c r="NJF75" s="72"/>
      <c r="NJG75" s="72"/>
      <c r="NJH75" s="72"/>
      <c r="NJI75" s="72"/>
      <c r="NJJ75" s="72"/>
      <c r="NJK75" s="72"/>
      <c r="NJL75" s="72"/>
      <c r="NJM75" s="72"/>
      <c r="NJN75" s="72"/>
      <c r="NJO75" s="72"/>
      <c r="NJP75" s="72"/>
      <c r="NJQ75" s="72"/>
      <c r="NJR75" s="72"/>
      <c r="NJS75" s="72"/>
      <c r="NJT75" s="72"/>
      <c r="NJU75" s="72"/>
      <c r="NJV75" s="72"/>
      <c r="NJW75" s="72"/>
      <c r="NJX75" s="72"/>
      <c r="NJY75" s="72"/>
      <c r="NJZ75" s="72"/>
      <c r="NKA75" s="72"/>
      <c r="NKB75" s="72"/>
      <c r="NKC75" s="72"/>
      <c r="NKD75" s="72"/>
      <c r="NKE75" s="72"/>
      <c r="NKF75" s="72"/>
      <c r="NKG75" s="72"/>
      <c r="NKH75" s="72"/>
      <c r="NKI75" s="72"/>
      <c r="NKJ75" s="72"/>
      <c r="NKK75" s="72"/>
      <c r="NKL75" s="72"/>
      <c r="NKM75" s="72"/>
      <c r="NKN75" s="72"/>
      <c r="NKO75" s="72"/>
      <c r="NKP75" s="72"/>
      <c r="NKQ75" s="72"/>
      <c r="NKR75" s="72"/>
      <c r="NKS75" s="72"/>
      <c r="NKT75" s="72"/>
      <c r="NKU75" s="72"/>
      <c r="NKV75" s="72"/>
      <c r="NKW75" s="72"/>
      <c r="NKX75" s="72"/>
      <c r="NKY75" s="72"/>
      <c r="NKZ75" s="72"/>
      <c r="NLA75" s="72"/>
      <c r="NLB75" s="72"/>
      <c r="NLC75" s="72"/>
      <c r="NLD75" s="72"/>
      <c r="NLE75" s="72"/>
      <c r="NLF75" s="72"/>
      <c r="NLG75" s="72"/>
      <c r="NLH75" s="72"/>
      <c r="NLI75" s="72"/>
      <c r="NLJ75" s="72"/>
      <c r="NLK75" s="72"/>
      <c r="NLL75" s="72"/>
      <c r="NLM75" s="72"/>
      <c r="NLN75" s="72"/>
      <c r="NLO75" s="72"/>
      <c r="NLP75" s="72"/>
      <c r="NLQ75" s="72"/>
      <c r="NLR75" s="72"/>
      <c r="NLS75" s="72"/>
      <c r="NLT75" s="72"/>
      <c r="NLU75" s="72"/>
      <c r="NLV75" s="72"/>
      <c r="NLW75" s="72"/>
      <c r="NLX75" s="72"/>
      <c r="NLY75" s="72"/>
      <c r="NLZ75" s="72"/>
      <c r="NMA75" s="72"/>
      <c r="NMB75" s="72"/>
      <c r="NMC75" s="72"/>
      <c r="NMD75" s="72"/>
      <c r="NME75" s="72"/>
      <c r="NMF75" s="72"/>
      <c r="NMG75" s="72"/>
      <c r="NMH75" s="72"/>
      <c r="NMI75" s="72"/>
      <c r="NMJ75" s="72"/>
      <c r="NMK75" s="72"/>
      <c r="NML75" s="72"/>
      <c r="NMM75" s="72"/>
      <c r="NMN75" s="72"/>
      <c r="NMO75" s="72"/>
      <c r="NMP75" s="72"/>
      <c r="NMQ75" s="72"/>
      <c r="NMR75" s="72"/>
      <c r="NMS75" s="72"/>
      <c r="NMT75" s="72"/>
      <c r="NMU75" s="72"/>
      <c r="NMV75" s="72"/>
      <c r="NMW75" s="72"/>
      <c r="NMX75" s="72"/>
      <c r="NMY75" s="72"/>
      <c r="NMZ75" s="72"/>
      <c r="NNA75" s="72"/>
      <c r="NNB75" s="72"/>
      <c r="NNC75" s="72"/>
      <c r="NND75" s="72"/>
      <c r="NNE75" s="72"/>
      <c r="NNF75" s="72"/>
      <c r="NNG75" s="72"/>
      <c r="NNH75" s="72"/>
      <c r="NNI75" s="72"/>
      <c r="NNJ75" s="72"/>
      <c r="NNK75" s="72"/>
      <c r="NNL75" s="72"/>
      <c r="NNM75" s="72"/>
      <c r="NNN75" s="72"/>
      <c r="NNO75" s="72"/>
      <c r="NNP75" s="72"/>
      <c r="NNQ75" s="72"/>
      <c r="NNR75" s="72"/>
      <c r="NNS75" s="72"/>
      <c r="NNT75" s="72"/>
      <c r="NNU75" s="72"/>
      <c r="NNV75" s="72"/>
      <c r="NNW75" s="72"/>
      <c r="NNX75" s="72"/>
      <c r="NNY75" s="72"/>
      <c r="NNZ75" s="72"/>
      <c r="NOA75" s="72"/>
      <c r="NOB75" s="72"/>
      <c r="NOC75" s="72"/>
      <c r="NOD75" s="72"/>
      <c r="NOE75" s="72"/>
      <c r="NOF75" s="72"/>
      <c r="NOG75" s="72"/>
      <c r="NOH75" s="72"/>
      <c r="NOI75" s="72"/>
      <c r="NOJ75" s="72"/>
      <c r="NOK75" s="72"/>
      <c r="NOL75" s="72"/>
      <c r="NOM75" s="72"/>
      <c r="NON75" s="72"/>
      <c r="NOO75" s="72"/>
      <c r="NOP75" s="72"/>
      <c r="NOQ75" s="72"/>
      <c r="NOR75" s="72"/>
      <c r="NOS75" s="72"/>
      <c r="NOT75" s="72"/>
      <c r="NOU75" s="72"/>
      <c r="NOV75" s="72"/>
      <c r="NOW75" s="72"/>
      <c r="NOX75" s="72"/>
      <c r="NOY75" s="72"/>
      <c r="NOZ75" s="72"/>
      <c r="NPA75" s="72"/>
      <c r="NPB75" s="72"/>
      <c r="NPC75" s="72"/>
      <c r="NPD75" s="72"/>
      <c r="NPE75" s="72"/>
      <c r="NPF75" s="72"/>
      <c r="NPG75" s="72"/>
      <c r="NPH75" s="72"/>
      <c r="NPI75" s="72"/>
      <c r="NPJ75" s="72"/>
      <c r="NPK75" s="72"/>
      <c r="NPL75" s="72"/>
      <c r="NPM75" s="72"/>
      <c r="NPN75" s="72"/>
      <c r="NPO75" s="72"/>
      <c r="NPP75" s="72"/>
      <c r="NPQ75" s="72"/>
      <c r="NPR75" s="72"/>
      <c r="NPS75" s="72"/>
      <c r="NPT75" s="72"/>
      <c r="NPU75" s="72"/>
      <c r="NPV75" s="72"/>
      <c r="NPW75" s="72"/>
      <c r="NPX75" s="72"/>
      <c r="NPY75" s="72"/>
      <c r="NPZ75" s="72"/>
      <c r="NQA75" s="72"/>
      <c r="NQB75" s="72"/>
      <c r="NQC75" s="72"/>
      <c r="NQD75" s="72"/>
      <c r="NQE75" s="72"/>
      <c r="NQF75" s="72"/>
      <c r="NQG75" s="72"/>
      <c r="NQH75" s="72"/>
      <c r="NQI75" s="72"/>
      <c r="NQJ75" s="72"/>
      <c r="NQK75" s="72"/>
      <c r="NQL75" s="72"/>
      <c r="NQM75" s="72"/>
      <c r="NQN75" s="72"/>
      <c r="NQO75" s="72"/>
      <c r="NQP75" s="72"/>
      <c r="NQQ75" s="72"/>
      <c r="NQR75" s="72"/>
      <c r="NQS75" s="72"/>
      <c r="NQT75" s="72"/>
      <c r="NQU75" s="72"/>
      <c r="NQV75" s="72"/>
      <c r="NQW75" s="72"/>
      <c r="NQX75" s="72"/>
      <c r="NQY75" s="72"/>
      <c r="NQZ75" s="72"/>
      <c r="NRA75" s="72"/>
      <c r="NRB75" s="72"/>
      <c r="NRC75" s="72"/>
      <c r="NRD75" s="72"/>
      <c r="NRE75" s="72"/>
      <c r="NRF75" s="72"/>
      <c r="NRG75" s="72"/>
      <c r="NRH75" s="72"/>
      <c r="NRI75" s="72"/>
      <c r="NRJ75" s="72"/>
      <c r="NRK75" s="72"/>
      <c r="NRL75" s="72"/>
      <c r="NRM75" s="72"/>
      <c r="NRN75" s="72"/>
      <c r="NRO75" s="72"/>
      <c r="NRP75" s="72"/>
      <c r="NRQ75" s="72"/>
      <c r="NRR75" s="72"/>
      <c r="NRS75" s="72"/>
      <c r="NRT75" s="72"/>
      <c r="NRU75" s="72"/>
      <c r="NRV75" s="72"/>
      <c r="NRW75" s="72"/>
      <c r="NRX75" s="72"/>
      <c r="NRY75" s="72"/>
      <c r="NRZ75" s="72"/>
      <c r="NSA75" s="72"/>
      <c r="NSB75" s="72"/>
      <c r="NSC75" s="72"/>
      <c r="NSD75" s="72"/>
      <c r="NSE75" s="72"/>
      <c r="NSF75" s="72"/>
      <c r="NSG75" s="72"/>
      <c r="NSH75" s="72"/>
      <c r="NSI75" s="72"/>
      <c r="NSJ75" s="72"/>
      <c r="NSK75" s="72"/>
      <c r="NSL75" s="72"/>
      <c r="NSM75" s="72"/>
      <c r="NSN75" s="72"/>
      <c r="NSO75" s="72"/>
      <c r="NSP75" s="72"/>
      <c r="NSQ75" s="72"/>
      <c r="NSR75" s="72"/>
      <c r="NSS75" s="72"/>
      <c r="NST75" s="72"/>
      <c r="NSU75" s="72"/>
      <c r="NSV75" s="72"/>
      <c r="NSW75" s="72"/>
      <c r="NSX75" s="72"/>
      <c r="NSY75" s="72"/>
      <c r="NSZ75" s="72"/>
      <c r="NTA75" s="72"/>
      <c r="NTB75" s="72"/>
      <c r="NTC75" s="72"/>
      <c r="NTD75" s="72"/>
      <c r="NTE75" s="72"/>
      <c r="NTF75" s="72"/>
      <c r="NTG75" s="72"/>
      <c r="NTH75" s="72"/>
      <c r="NTI75" s="72"/>
      <c r="NTJ75" s="72"/>
      <c r="NTK75" s="72"/>
      <c r="NTL75" s="72"/>
      <c r="NTM75" s="72"/>
      <c r="NTN75" s="72"/>
      <c r="NTO75" s="72"/>
      <c r="NTP75" s="72"/>
      <c r="NTQ75" s="72"/>
      <c r="NTR75" s="72"/>
      <c r="NTS75" s="72"/>
      <c r="NTT75" s="72"/>
      <c r="NTU75" s="72"/>
      <c r="NTV75" s="72"/>
      <c r="NTW75" s="72"/>
      <c r="NTX75" s="72"/>
      <c r="NTY75" s="72"/>
      <c r="NTZ75" s="72"/>
      <c r="NUA75" s="72"/>
      <c r="NUB75" s="72"/>
      <c r="NUC75" s="72"/>
      <c r="NUD75" s="72"/>
      <c r="NUE75" s="72"/>
      <c r="NUF75" s="72"/>
      <c r="NUG75" s="72"/>
      <c r="NUH75" s="72"/>
      <c r="NUI75" s="72"/>
      <c r="NUJ75" s="72"/>
      <c r="NUK75" s="72"/>
      <c r="NUL75" s="72"/>
      <c r="NUM75" s="72"/>
      <c r="NUN75" s="72"/>
      <c r="NUO75" s="72"/>
      <c r="NUP75" s="72"/>
      <c r="NUQ75" s="72"/>
      <c r="NUR75" s="72"/>
      <c r="NUS75" s="72"/>
      <c r="NUT75" s="72"/>
      <c r="NUU75" s="72"/>
      <c r="NUV75" s="72"/>
      <c r="NUW75" s="72"/>
      <c r="NUX75" s="72"/>
      <c r="NUY75" s="72"/>
      <c r="NUZ75" s="72"/>
      <c r="NVA75" s="72"/>
      <c r="NVB75" s="72"/>
      <c r="NVC75" s="72"/>
      <c r="NVD75" s="72"/>
      <c r="NVE75" s="72"/>
      <c r="NVF75" s="72"/>
      <c r="NVG75" s="72"/>
      <c r="NVH75" s="72"/>
      <c r="NVI75" s="72"/>
      <c r="NVJ75" s="72"/>
      <c r="NVK75" s="72"/>
      <c r="NVL75" s="72"/>
      <c r="NVM75" s="72"/>
      <c r="NVN75" s="72"/>
      <c r="NVO75" s="72"/>
      <c r="NVP75" s="72"/>
      <c r="NVQ75" s="72"/>
      <c r="NVR75" s="72"/>
      <c r="NVS75" s="72"/>
      <c r="NVT75" s="72"/>
      <c r="NVU75" s="72"/>
      <c r="NVV75" s="72"/>
      <c r="NVW75" s="72"/>
      <c r="NVX75" s="72"/>
      <c r="NVY75" s="72"/>
      <c r="NVZ75" s="72"/>
      <c r="NWA75" s="72"/>
      <c r="NWB75" s="72"/>
      <c r="NWC75" s="72"/>
      <c r="NWD75" s="72"/>
      <c r="NWE75" s="72"/>
      <c r="NWF75" s="72"/>
      <c r="NWG75" s="72"/>
      <c r="NWH75" s="72"/>
      <c r="NWI75" s="72"/>
      <c r="NWJ75" s="72"/>
      <c r="NWK75" s="72"/>
      <c r="NWL75" s="72"/>
      <c r="NWM75" s="72"/>
      <c r="NWN75" s="72"/>
      <c r="NWO75" s="72"/>
      <c r="NWP75" s="72"/>
      <c r="NWQ75" s="72"/>
      <c r="NWR75" s="72"/>
      <c r="NWS75" s="72"/>
      <c r="NWT75" s="72"/>
      <c r="NWU75" s="72"/>
      <c r="NWV75" s="72"/>
      <c r="NWW75" s="72"/>
      <c r="NWX75" s="72"/>
      <c r="NWY75" s="72"/>
      <c r="NWZ75" s="72"/>
      <c r="NXA75" s="72"/>
      <c r="NXB75" s="72"/>
      <c r="NXC75" s="72"/>
      <c r="NXD75" s="72"/>
      <c r="NXE75" s="72"/>
      <c r="NXF75" s="72"/>
      <c r="NXG75" s="72"/>
      <c r="NXH75" s="72"/>
      <c r="NXI75" s="72"/>
      <c r="NXJ75" s="72"/>
      <c r="NXK75" s="72"/>
      <c r="NXL75" s="72"/>
      <c r="NXM75" s="72"/>
      <c r="NXN75" s="72"/>
      <c r="NXO75" s="72"/>
      <c r="NXP75" s="72"/>
      <c r="NXQ75" s="72"/>
      <c r="NXR75" s="72"/>
      <c r="NXS75" s="72"/>
      <c r="NXT75" s="72"/>
      <c r="NXU75" s="72"/>
      <c r="NXV75" s="72"/>
      <c r="NXW75" s="72"/>
      <c r="NXX75" s="72"/>
      <c r="NXY75" s="72"/>
      <c r="NXZ75" s="72"/>
      <c r="NYA75" s="72"/>
      <c r="NYB75" s="72"/>
      <c r="NYC75" s="72"/>
      <c r="NYD75" s="72"/>
      <c r="NYE75" s="72"/>
      <c r="NYF75" s="72"/>
      <c r="NYG75" s="72"/>
      <c r="NYH75" s="72"/>
      <c r="NYI75" s="72"/>
      <c r="NYJ75" s="72"/>
      <c r="NYK75" s="72"/>
      <c r="NYL75" s="72"/>
      <c r="NYM75" s="72"/>
      <c r="NYN75" s="72"/>
      <c r="NYO75" s="72"/>
      <c r="NYP75" s="72"/>
      <c r="NYQ75" s="72"/>
      <c r="NYR75" s="72"/>
      <c r="NYS75" s="72"/>
      <c r="NYT75" s="72"/>
      <c r="NYU75" s="72"/>
      <c r="NYV75" s="72"/>
      <c r="NYW75" s="72"/>
      <c r="NYX75" s="72"/>
      <c r="NYY75" s="72"/>
      <c r="NYZ75" s="72"/>
      <c r="NZA75" s="72"/>
      <c r="NZB75" s="72"/>
      <c r="NZC75" s="72"/>
      <c r="NZD75" s="72"/>
      <c r="NZE75" s="72"/>
      <c r="NZF75" s="72"/>
      <c r="NZG75" s="72"/>
      <c r="NZH75" s="72"/>
      <c r="NZI75" s="72"/>
      <c r="NZJ75" s="72"/>
      <c r="NZK75" s="72"/>
      <c r="NZL75" s="72"/>
      <c r="NZM75" s="72"/>
      <c r="NZN75" s="72"/>
      <c r="NZO75" s="72"/>
      <c r="NZP75" s="72"/>
      <c r="NZQ75" s="72"/>
      <c r="NZR75" s="72"/>
      <c r="NZS75" s="72"/>
      <c r="NZT75" s="72"/>
      <c r="NZU75" s="72"/>
      <c r="NZV75" s="72"/>
      <c r="NZW75" s="72"/>
      <c r="NZX75" s="72"/>
      <c r="NZY75" s="72"/>
      <c r="NZZ75" s="72"/>
      <c r="OAA75" s="72"/>
      <c r="OAB75" s="72"/>
      <c r="OAC75" s="72"/>
      <c r="OAD75" s="72"/>
      <c r="OAE75" s="72"/>
      <c r="OAF75" s="72"/>
      <c r="OAG75" s="72"/>
      <c r="OAH75" s="72"/>
      <c r="OAI75" s="72"/>
      <c r="OAJ75" s="72"/>
      <c r="OAK75" s="72"/>
      <c r="OAL75" s="72"/>
      <c r="OAM75" s="72"/>
      <c r="OAN75" s="72"/>
      <c r="OAO75" s="72"/>
      <c r="OAP75" s="72"/>
      <c r="OAQ75" s="72"/>
      <c r="OAR75" s="72"/>
      <c r="OAS75" s="72"/>
      <c r="OAT75" s="72"/>
      <c r="OAU75" s="72"/>
      <c r="OAV75" s="72"/>
      <c r="OAW75" s="72"/>
      <c r="OAX75" s="72"/>
      <c r="OAY75" s="72"/>
      <c r="OAZ75" s="72"/>
      <c r="OBA75" s="72"/>
      <c r="OBB75" s="72"/>
      <c r="OBC75" s="72"/>
      <c r="OBD75" s="72"/>
      <c r="OBE75" s="72"/>
      <c r="OBF75" s="72"/>
      <c r="OBG75" s="72"/>
      <c r="OBH75" s="72"/>
      <c r="OBI75" s="72"/>
      <c r="OBJ75" s="72"/>
      <c r="OBK75" s="72"/>
      <c r="OBL75" s="72"/>
      <c r="OBM75" s="72"/>
      <c r="OBN75" s="72"/>
      <c r="OBO75" s="72"/>
      <c r="OBP75" s="72"/>
      <c r="OBQ75" s="72"/>
      <c r="OBR75" s="72"/>
      <c r="OBS75" s="72"/>
      <c r="OBT75" s="72"/>
      <c r="OBU75" s="72"/>
      <c r="OBV75" s="72"/>
      <c r="OBW75" s="72"/>
      <c r="OBX75" s="72"/>
      <c r="OBY75" s="72"/>
      <c r="OBZ75" s="72"/>
      <c r="OCA75" s="72"/>
      <c r="OCB75" s="72"/>
      <c r="OCC75" s="72"/>
      <c r="OCD75" s="72"/>
      <c r="OCE75" s="72"/>
      <c r="OCF75" s="72"/>
      <c r="OCG75" s="72"/>
      <c r="OCH75" s="72"/>
      <c r="OCI75" s="72"/>
      <c r="OCJ75" s="72"/>
      <c r="OCK75" s="72"/>
      <c r="OCL75" s="72"/>
      <c r="OCM75" s="72"/>
      <c r="OCN75" s="72"/>
      <c r="OCO75" s="72"/>
      <c r="OCP75" s="72"/>
      <c r="OCQ75" s="72"/>
      <c r="OCR75" s="72"/>
      <c r="OCS75" s="72"/>
      <c r="OCT75" s="72"/>
      <c r="OCU75" s="72"/>
      <c r="OCV75" s="72"/>
      <c r="OCW75" s="72"/>
      <c r="OCX75" s="72"/>
      <c r="OCY75" s="72"/>
      <c r="OCZ75" s="72"/>
      <c r="ODA75" s="72"/>
      <c r="ODB75" s="72"/>
      <c r="ODC75" s="72"/>
      <c r="ODD75" s="72"/>
      <c r="ODE75" s="72"/>
      <c r="ODF75" s="72"/>
      <c r="ODG75" s="72"/>
      <c r="ODH75" s="72"/>
      <c r="ODI75" s="72"/>
      <c r="ODJ75" s="72"/>
      <c r="ODK75" s="72"/>
      <c r="ODL75" s="72"/>
      <c r="ODM75" s="72"/>
      <c r="ODN75" s="72"/>
      <c r="ODO75" s="72"/>
      <c r="ODP75" s="72"/>
      <c r="ODQ75" s="72"/>
      <c r="ODR75" s="72"/>
      <c r="ODS75" s="72"/>
      <c r="ODT75" s="72"/>
      <c r="ODU75" s="72"/>
      <c r="ODV75" s="72"/>
      <c r="ODW75" s="72"/>
      <c r="ODX75" s="72"/>
      <c r="ODY75" s="72"/>
      <c r="ODZ75" s="72"/>
      <c r="OEA75" s="72"/>
      <c r="OEB75" s="72"/>
      <c r="OEC75" s="72"/>
      <c r="OED75" s="72"/>
      <c r="OEE75" s="72"/>
      <c r="OEF75" s="72"/>
      <c r="OEG75" s="72"/>
      <c r="OEH75" s="72"/>
      <c r="OEI75" s="72"/>
      <c r="OEJ75" s="72"/>
      <c r="OEK75" s="72"/>
      <c r="OEL75" s="72"/>
      <c r="OEM75" s="72"/>
      <c r="OEN75" s="72"/>
      <c r="OEO75" s="72"/>
      <c r="OEP75" s="72"/>
      <c r="OEQ75" s="72"/>
      <c r="OER75" s="72"/>
      <c r="OES75" s="72"/>
      <c r="OET75" s="72"/>
      <c r="OEU75" s="72"/>
      <c r="OEV75" s="72"/>
      <c r="OEW75" s="72"/>
      <c r="OEX75" s="72"/>
      <c r="OEY75" s="72"/>
      <c r="OEZ75" s="72"/>
      <c r="OFA75" s="72"/>
      <c r="OFB75" s="72"/>
      <c r="OFC75" s="72"/>
      <c r="OFD75" s="72"/>
      <c r="OFE75" s="72"/>
      <c r="OFF75" s="72"/>
      <c r="OFG75" s="72"/>
      <c r="OFH75" s="72"/>
      <c r="OFI75" s="72"/>
      <c r="OFJ75" s="72"/>
      <c r="OFK75" s="72"/>
      <c r="OFL75" s="72"/>
      <c r="OFM75" s="72"/>
      <c r="OFN75" s="72"/>
      <c r="OFO75" s="72"/>
      <c r="OFP75" s="72"/>
      <c r="OFQ75" s="72"/>
      <c r="OFR75" s="72"/>
      <c r="OFS75" s="72"/>
      <c r="OFT75" s="72"/>
      <c r="OFU75" s="72"/>
      <c r="OFV75" s="72"/>
      <c r="OFW75" s="72"/>
      <c r="OFX75" s="72"/>
      <c r="OFY75" s="72"/>
      <c r="OFZ75" s="72"/>
      <c r="OGA75" s="72"/>
      <c r="OGB75" s="72"/>
      <c r="OGC75" s="72"/>
      <c r="OGD75" s="72"/>
      <c r="OGE75" s="72"/>
      <c r="OGF75" s="72"/>
      <c r="OGG75" s="72"/>
      <c r="OGH75" s="72"/>
      <c r="OGI75" s="72"/>
      <c r="OGJ75" s="72"/>
      <c r="OGK75" s="72"/>
      <c r="OGL75" s="72"/>
      <c r="OGM75" s="72"/>
      <c r="OGN75" s="72"/>
      <c r="OGO75" s="72"/>
      <c r="OGP75" s="72"/>
      <c r="OGQ75" s="72"/>
      <c r="OGR75" s="72"/>
      <c r="OGS75" s="72"/>
      <c r="OGT75" s="72"/>
      <c r="OGU75" s="72"/>
      <c r="OGV75" s="72"/>
      <c r="OGW75" s="72"/>
      <c r="OGX75" s="72"/>
      <c r="OGY75" s="72"/>
      <c r="OGZ75" s="72"/>
      <c r="OHA75" s="72"/>
      <c r="OHB75" s="72"/>
      <c r="OHC75" s="72"/>
      <c r="OHD75" s="72"/>
      <c r="OHE75" s="72"/>
      <c r="OHF75" s="72"/>
      <c r="OHG75" s="72"/>
      <c r="OHH75" s="72"/>
      <c r="OHI75" s="72"/>
      <c r="OHJ75" s="72"/>
      <c r="OHK75" s="72"/>
      <c r="OHL75" s="72"/>
      <c r="OHM75" s="72"/>
      <c r="OHN75" s="72"/>
      <c r="OHO75" s="72"/>
      <c r="OHP75" s="72"/>
      <c r="OHQ75" s="72"/>
      <c r="OHR75" s="72"/>
      <c r="OHS75" s="72"/>
      <c r="OHT75" s="72"/>
      <c r="OHU75" s="72"/>
      <c r="OHV75" s="72"/>
      <c r="OHW75" s="72"/>
      <c r="OHX75" s="72"/>
      <c r="OHY75" s="72"/>
      <c r="OHZ75" s="72"/>
      <c r="OIA75" s="72"/>
      <c r="OIB75" s="72"/>
      <c r="OIC75" s="72"/>
      <c r="OID75" s="72"/>
      <c r="OIE75" s="72"/>
      <c r="OIF75" s="72"/>
      <c r="OIG75" s="72"/>
      <c r="OIH75" s="72"/>
      <c r="OII75" s="72"/>
      <c r="OIJ75" s="72"/>
      <c r="OIK75" s="72"/>
      <c r="OIL75" s="72"/>
      <c r="OIM75" s="72"/>
      <c r="OIN75" s="72"/>
      <c r="OIO75" s="72"/>
      <c r="OIP75" s="72"/>
      <c r="OIQ75" s="72"/>
      <c r="OIR75" s="72"/>
      <c r="OIS75" s="72"/>
      <c r="OIT75" s="72"/>
      <c r="OIU75" s="72"/>
      <c r="OIV75" s="72"/>
      <c r="OIW75" s="72"/>
      <c r="OIX75" s="72"/>
      <c r="OIY75" s="72"/>
      <c r="OIZ75" s="72"/>
      <c r="OJA75" s="72"/>
      <c r="OJB75" s="72"/>
      <c r="OJC75" s="72"/>
      <c r="OJD75" s="72"/>
      <c r="OJE75" s="72"/>
      <c r="OJF75" s="72"/>
      <c r="OJG75" s="72"/>
      <c r="OJH75" s="72"/>
      <c r="OJI75" s="72"/>
      <c r="OJJ75" s="72"/>
      <c r="OJK75" s="72"/>
      <c r="OJL75" s="72"/>
      <c r="OJM75" s="72"/>
      <c r="OJN75" s="72"/>
      <c r="OJO75" s="72"/>
      <c r="OJP75" s="72"/>
      <c r="OJQ75" s="72"/>
      <c r="OJR75" s="72"/>
      <c r="OJS75" s="72"/>
      <c r="OJT75" s="72"/>
      <c r="OJU75" s="72"/>
      <c r="OJV75" s="72"/>
      <c r="OJW75" s="72"/>
      <c r="OJX75" s="72"/>
      <c r="OJY75" s="72"/>
      <c r="OJZ75" s="72"/>
      <c r="OKA75" s="72"/>
      <c r="OKB75" s="72"/>
      <c r="OKC75" s="72"/>
      <c r="OKD75" s="72"/>
      <c r="OKE75" s="72"/>
      <c r="OKF75" s="72"/>
      <c r="OKG75" s="72"/>
      <c r="OKH75" s="72"/>
      <c r="OKI75" s="72"/>
      <c r="OKJ75" s="72"/>
      <c r="OKK75" s="72"/>
      <c r="OKL75" s="72"/>
      <c r="OKM75" s="72"/>
      <c r="OKN75" s="72"/>
      <c r="OKO75" s="72"/>
      <c r="OKP75" s="72"/>
      <c r="OKQ75" s="72"/>
      <c r="OKR75" s="72"/>
      <c r="OKS75" s="72"/>
      <c r="OKT75" s="72"/>
      <c r="OKU75" s="72"/>
      <c r="OKV75" s="72"/>
      <c r="OKW75" s="72"/>
      <c r="OKX75" s="72"/>
      <c r="OKY75" s="72"/>
      <c r="OKZ75" s="72"/>
      <c r="OLA75" s="72"/>
      <c r="OLB75" s="72"/>
      <c r="OLC75" s="72"/>
      <c r="OLD75" s="72"/>
      <c r="OLE75" s="72"/>
      <c r="OLF75" s="72"/>
      <c r="OLG75" s="72"/>
      <c r="OLH75" s="72"/>
      <c r="OLI75" s="72"/>
      <c r="OLJ75" s="72"/>
      <c r="OLK75" s="72"/>
      <c r="OLL75" s="72"/>
      <c r="OLM75" s="72"/>
      <c r="OLN75" s="72"/>
      <c r="OLO75" s="72"/>
      <c r="OLP75" s="72"/>
      <c r="OLQ75" s="72"/>
      <c r="OLR75" s="72"/>
      <c r="OLS75" s="72"/>
      <c r="OLT75" s="72"/>
      <c r="OLU75" s="72"/>
      <c r="OLV75" s="72"/>
      <c r="OLW75" s="72"/>
      <c r="OLX75" s="72"/>
      <c r="OLY75" s="72"/>
      <c r="OLZ75" s="72"/>
      <c r="OMA75" s="72"/>
      <c r="OMB75" s="72"/>
      <c r="OMC75" s="72"/>
      <c r="OMD75" s="72"/>
      <c r="OME75" s="72"/>
      <c r="OMF75" s="72"/>
      <c r="OMG75" s="72"/>
      <c r="OMH75" s="72"/>
      <c r="OMI75" s="72"/>
      <c r="OMJ75" s="72"/>
      <c r="OMK75" s="72"/>
      <c r="OML75" s="72"/>
      <c r="OMM75" s="72"/>
      <c r="OMN75" s="72"/>
      <c r="OMO75" s="72"/>
      <c r="OMP75" s="72"/>
      <c r="OMQ75" s="72"/>
      <c r="OMR75" s="72"/>
      <c r="OMS75" s="72"/>
      <c r="OMT75" s="72"/>
      <c r="OMU75" s="72"/>
      <c r="OMV75" s="72"/>
      <c r="OMW75" s="72"/>
      <c r="OMX75" s="72"/>
      <c r="OMY75" s="72"/>
      <c r="OMZ75" s="72"/>
      <c r="ONA75" s="72"/>
      <c r="ONB75" s="72"/>
      <c r="ONC75" s="72"/>
      <c r="OND75" s="72"/>
      <c r="ONE75" s="72"/>
      <c r="ONF75" s="72"/>
      <c r="ONG75" s="72"/>
      <c r="ONH75" s="72"/>
      <c r="ONI75" s="72"/>
      <c r="ONJ75" s="72"/>
      <c r="ONK75" s="72"/>
      <c r="ONL75" s="72"/>
      <c r="ONM75" s="72"/>
      <c r="ONN75" s="72"/>
      <c r="ONO75" s="72"/>
      <c r="ONP75" s="72"/>
      <c r="ONQ75" s="72"/>
      <c r="ONR75" s="72"/>
      <c r="ONS75" s="72"/>
      <c r="ONT75" s="72"/>
      <c r="ONU75" s="72"/>
      <c r="ONV75" s="72"/>
      <c r="ONW75" s="72"/>
      <c r="ONX75" s="72"/>
      <c r="ONY75" s="72"/>
      <c r="ONZ75" s="72"/>
      <c r="OOA75" s="72"/>
      <c r="OOB75" s="72"/>
      <c r="OOC75" s="72"/>
      <c r="OOD75" s="72"/>
      <c r="OOE75" s="72"/>
      <c r="OOF75" s="72"/>
      <c r="OOG75" s="72"/>
      <c r="OOH75" s="72"/>
      <c r="OOI75" s="72"/>
      <c r="OOJ75" s="72"/>
      <c r="OOK75" s="72"/>
      <c r="OOL75" s="72"/>
      <c r="OOM75" s="72"/>
      <c r="OON75" s="72"/>
      <c r="OOO75" s="72"/>
      <c r="OOP75" s="72"/>
      <c r="OOQ75" s="72"/>
      <c r="OOR75" s="72"/>
      <c r="OOS75" s="72"/>
      <c r="OOT75" s="72"/>
      <c r="OOU75" s="72"/>
      <c r="OOV75" s="72"/>
      <c r="OOW75" s="72"/>
      <c r="OOX75" s="72"/>
      <c r="OOY75" s="72"/>
      <c r="OOZ75" s="72"/>
      <c r="OPA75" s="72"/>
      <c r="OPB75" s="72"/>
      <c r="OPC75" s="72"/>
      <c r="OPD75" s="72"/>
      <c r="OPE75" s="72"/>
      <c r="OPF75" s="72"/>
      <c r="OPG75" s="72"/>
      <c r="OPH75" s="72"/>
      <c r="OPI75" s="72"/>
      <c r="OPJ75" s="72"/>
      <c r="OPK75" s="72"/>
      <c r="OPL75" s="72"/>
      <c r="OPM75" s="72"/>
      <c r="OPN75" s="72"/>
      <c r="OPO75" s="72"/>
      <c r="OPP75" s="72"/>
      <c r="OPQ75" s="72"/>
      <c r="OPR75" s="72"/>
      <c r="OPS75" s="72"/>
      <c r="OPT75" s="72"/>
      <c r="OPU75" s="72"/>
      <c r="OPV75" s="72"/>
      <c r="OPW75" s="72"/>
      <c r="OPX75" s="72"/>
      <c r="OPY75" s="72"/>
      <c r="OPZ75" s="72"/>
      <c r="OQA75" s="72"/>
      <c r="OQB75" s="72"/>
      <c r="OQC75" s="72"/>
      <c r="OQD75" s="72"/>
      <c r="OQE75" s="72"/>
      <c r="OQF75" s="72"/>
      <c r="OQG75" s="72"/>
      <c r="OQH75" s="72"/>
      <c r="OQI75" s="72"/>
      <c r="OQJ75" s="72"/>
      <c r="OQK75" s="72"/>
      <c r="OQL75" s="72"/>
      <c r="OQM75" s="72"/>
      <c r="OQN75" s="72"/>
      <c r="OQO75" s="72"/>
      <c r="OQP75" s="72"/>
      <c r="OQQ75" s="72"/>
      <c r="OQR75" s="72"/>
      <c r="OQS75" s="72"/>
      <c r="OQT75" s="72"/>
      <c r="OQU75" s="72"/>
      <c r="OQV75" s="72"/>
      <c r="OQW75" s="72"/>
      <c r="OQX75" s="72"/>
      <c r="OQY75" s="72"/>
      <c r="OQZ75" s="72"/>
      <c r="ORA75" s="72"/>
      <c r="ORB75" s="72"/>
      <c r="ORC75" s="72"/>
      <c r="ORD75" s="72"/>
      <c r="ORE75" s="72"/>
      <c r="ORF75" s="72"/>
      <c r="ORG75" s="72"/>
      <c r="ORH75" s="72"/>
      <c r="ORI75" s="72"/>
      <c r="ORJ75" s="72"/>
      <c r="ORK75" s="72"/>
      <c r="ORL75" s="72"/>
      <c r="ORM75" s="72"/>
      <c r="ORN75" s="72"/>
      <c r="ORO75" s="72"/>
      <c r="ORP75" s="72"/>
      <c r="ORQ75" s="72"/>
      <c r="ORR75" s="72"/>
      <c r="ORS75" s="72"/>
      <c r="ORT75" s="72"/>
      <c r="ORU75" s="72"/>
      <c r="ORV75" s="72"/>
      <c r="ORW75" s="72"/>
      <c r="ORX75" s="72"/>
      <c r="ORY75" s="72"/>
      <c r="ORZ75" s="72"/>
      <c r="OSA75" s="72"/>
      <c r="OSB75" s="72"/>
      <c r="OSC75" s="72"/>
      <c r="OSD75" s="72"/>
      <c r="OSE75" s="72"/>
      <c r="OSF75" s="72"/>
      <c r="OSG75" s="72"/>
      <c r="OSH75" s="72"/>
      <c r="OSI75" s="72"/>
      <c r="OSJ75" s="72"/>
      <c r="OSK75" s="72"/>
      <c r="OSL75" s="72"/>
      <c r="OSM75" s="72"/>
      <c r="OSN75" s="72"/>
      <c r="OSO75" s="72"/>
      <c r="OSP75" s="72"/>
      <c r="OSQ75" s="72"/>
      <c r="OSR75" s="72"/>
      <c r="OSS75" s="72"/>
      <c r="OST75" s="72"/>
      <c r="OSU75" s="72"/>
      <c r="OSV75" s="72"/>
      <c r="OSW75" s="72"/>
      <c r="OSX75" s="72"/>
      <c r="OSY75" s="72"/>
      <c r="OSZ75" s="72"/>
      <c r="OTA75" s="72"/>
      <c r="OTB75" s="72"/>
      <c r="OTC75" s="72"/>
      <c r="OTD75" s="72"/>
      <c r="OTE75" s="72"/>
      <c r="OTF75" s="72"/>
      <c r="OTG75" s="72"/>
      <c r="OTH75" s="72"/>
      <c r="OTI75" s="72"/>
      <c r="OTJ75" s="72"/>
      <c r="OTK75" s="72"/>
      <c r="OTL75" s="72"/>
      <c r="OTM75" s="72"/>
      <c r="OTN75" s="72"/>
      <c r="OTO75" s="72"/>
      <c r="OTP75" s="72"/>
      <c r="OTQ75" s="72"/>
      <c r="OTR75" s="72"/>
      <c r="OTS75" s="72"/>
      <c r="OTT75" s="72"/>
      <c r="OTU75" s="72"/>
      <c r="OTV75" s="72"/>
      <c r="OTW75" s="72"/>
      <c r="OTX75" s="72"/>
      <c r="OTY75" s="72"/>
      <c r="OTZ75" s="72"/>
      <c r="OUA75" s="72"/>
      <c r="OUB75" s="72"/>
      <c r="OUC75" s="72"/>
      <c r="OUD75" s="72"/>
      <c r="OUE75" s="72"/>
      <c r="OUF75" s="72"/>
      <c r="OUG75" s="72"/>
      <c r="OUH75" s="72"/>
      <c r="OUI75" s="72"/>
      <c r="OUJ75" s="72"/>
      <c r="OUK75" s="72"/>
      <c r="OUL75" s="72"/>
      <c r="OUM75" s="72"/>
      <c r="OUN75" s="72"/>
      <c r="OUO75" s="72"/>
      <c r="OUP75" s="72"/>
      <c r="OUQ75" s="72"/>
      <c r="OUR75" s="72"/>
      <c r="OUS75" s="72"/>
      <c r="OUT75" s="72"/>
      <c r="OUU75" s="72"/>
      <c r="OUV75" s="72"/>
      <c r="OUW75" s="72"/>
      <c r="OUX75" s="72"/>
      <c r="OUY75" s="72"/>
      <c r="OUZ75" s="72"/>
      <c r="OVA75" s="72"/>
      <c r="OVB75" s="72"/>
      <c r="OVC75" s="72"/>
      <c r="OVD75" s="72"/>
      <c r="OVE75" s="72"/>
      <c r="OVF75" s="72"/>
      <c r="OVG75" s="72"/>
      <c r="OVH75" s="72"/>
      <c r="OVI75" s="72"/>
      <c r="OVJ75" s="72"/>
      <c r="OVK75" s="72"/>
      <c r="OVL75" s="72"/>
      <c r="OVM75" s="72"/>
      <c r="OVN75" s="72"/>
      <c r="OVO75" s="72"/>
      <c r="OVP75" s="72"/>
      <c r="OVQ75" s="72"/>
      <c r="OVR75" s="72"/>
      <c r="OVS75" s="72"/>
      <c r="OVT75" s="72"/>
      <c r="OVU75" s="72"/>
      <c r="OVV75" s="72"/>
      <c r="OVW75" s="72"/>
      <c r="OVX75" s="72"/>
      <c r="OVY75" s="72"/>
      <c r="OVZ75" s="72"/>
      <c r="OWA75" s="72"/>
      <c r="OWB75" s="72"/>
      <c r="OWC75" s="72"/>
      <c r="OWD75" s="72"/>
      <c r="OWE75" s="72"/>
      <c r="OWF75" s="72"/>
      <c r="OWG75" s="72"/>
      <c r="OWH75" s="72"/>
      <c r="OWI75" s="72"/>
      <c r="OWJ75" s="72"/>
      <c r="OWK75" s="72"/>
      <c r="OWL75" s="72"/>
      <c r="OWM75" s="72"/>
      <c r="OWN75" s="72"/>
      <c r="OWO75" s="72"/>
      <c r="OWP75" s="72"/>
      <c r="OWQ75" s="72"/>
      <c r="OWR75" s="72"/>
      <c r="OWS75" s="72"/>
      <c r="OWT75" s="72"/>
      <c r="OWU75" s="72"/>
      <c r="OWV75" s="72"/>
      <c r="OWW75" s="72"/>
      <c r="OWX75" s="72"/>
      <c r="OWY75" s="72"/>
      <c r="OWZ75" s="72"/>
      <c r="OXA75" s="72"/>
      <c r="OXB75" s="72"/>
      <c r="OXC75" s="72"/>
      <c r="OXD75" s="72"/>
      <c r="OXE75" s="72"/>
      <c r="OXF75" s="72"/>
      <c r="OXG75" s="72"/>
      <c r="OXH75" s="72"/>
      <c r="OXI75" s="72"/>
      <c r="OXJ75" s="72"/>
      <c r="OXK75" s="72"/>
      <c r="OXL75" s="72"/>
      <c r="OXM75" s="72"/>
      <c r="OXN75" s="72"/>
      <c r="OXO75" s="72"/>
      <c r="OXP75" s="72"/>
      <c r="OXQ75" s="72"/>
      <c r="OXR75" s="72"/>
      <c r="OXS75" s="72"/>
      <c r="OXT75" s="72"/>
      <c r="OXU75" s="72"/>
      <c r="OXV75" s="72"/>
      <c r="OXW75" s="72"/>
      <c r="OXX75" s="72"/>
      <c r="OXY75" s="72"/>
      <c r="OXZ75" s="72"/>
      <c r="OYA75" s="72"/>
      <c r="OYB75" s="72"/>
      <c r="OYC75" s="72"/>
      <c r="OYD75" s="72"/>
      <c r="OYE75" s="72"/>
      <c r="OYF75" s="72"/>
      <c r="OYG75" s="72"/>
      <c r="OYH75" s="72"/>
      <c r="OYI75" s="72"/>
      <c r="OYJ75" s="72"/>
      <c r="OYK75" s="72"/>
      <c r="OYL75" s="72"/>
      <c r="OYM75" s="72"/>
      <c r="OYN75" s="72"/>
      <c r="OYO75" s="72"/>
      <c r="OYP75" s="72"/>
      <c r="OYQ75" s="72"/>
      <c r="OYR75" s="72"/>
      <c r="OYS75" s="72"/>
      <c r="OYT75" s="72"/>
      <c r="OYU75" s="72"/>
      <c r="OYV75" s="72"/>
      <c r="OYW75" s="72"/>
      <c r="OYX75" s="72"/>
      <c r="OYY75" s="72"/>
      <c r="OYZ75" s="72"/>
      <c r="OZA75" s="72"/>
      <c r="OZB75" s="72"/>
      <c r="OZC75" s="72"/>
      <c r="OZD75" s="72"/>
      <c r="OZE75" s="72"/>
      <c r="OZF75" s="72"/>
      <c r="OZG75" s="72"/>
      <c r="OZH75" s="72"/>
      <c r="OZI75" s="72"/>
      <c r="OZJ75" s="72"/>
      <c r="OZK75" s="72"/>
      <c r="OZL75" s="72"/>
      <c r="OZM75" s="72"/>
      <c r="OZN75" s="72"/>
      <c r="OZO75" s="72"/>
      <c r="OZP75" s="72"/>
      <c r="OZQ75" s="72"/>
      <c r="OZR75" s="72"/>
      <c r="OZS75" s="72"/>
      <c r="OZT75" s="72"/>
      <c r="OZU75" s="72"/>
      <c r="OZV75" s="72"/>
      <c r="OZW75" s="72"/>
      <c r="OZX75" s="72"/>
      <c r="OZY75" s="72"/>
      <c r="OZZ75" s="72"/>
      <c r="PAA75" s="72"/>
      <c r="PAB75" s="72"/>
      <c r="PAC75" s="72"/>
      <c r="PAD75" s="72"/>
      <c r="PAE75" s="72"/>
      <c r="PAF75" s="72"/>
      <c r="PAG75" s="72"/>
      <c r="PAH75" s="72"/>
      <c r="PAI75" s="72"/>
      <c r="PAJ75" s="72"/>
      <c r="PAK75" s="72"/>
      <c r="PAL75" s="72"/>
      <c r="PAM75" s="72"/>
      <c r="PAN75" s="72"/>
      <c r="PAO75" s="72"/>
      <c r="PAP75" s="72"/>
      <c r="PAQ75" s="72"/>
      <c r="PAR75" s="72"/>
      <c r="PAS75" s="72"/>
      <c r="PAT75" s="72"/>
      <c r="PAU75" s="72"/>
      <c r="PAV75" s="72"/>
      <c r="PAW75" s="72"/>
      <c r="PAX75" s="72"/>
      <c r="PAY75" s="72"/>
      <c r="PAZ75" s="72"/>
      <c r="PBA75" s="72"/>
      <c r="PBB75" s="72"/>
      <c r="PBC75" s="72"/>
      <c r="PBD75" s="72"/>
      <c r="PBE75" s="72"/>
      <c r="PBF75" s="72"/>
      <c r="PBG75" s="72"/>
      <c r="PBH75" s="72"/>
      <c r="PBI75" s="72"/>
      <c r="PBJ75" s="72"/>
      <c r="PBK75" s="72"/>
      <c r="PBL75" s="72"/>
      <c r="PBM75" s="72"/>
      <c r="PBN75" s="72"/>
      <c r="PBO75" s="72"/>
      <c r="PBP75" s="72"/>
      <c r="PBQ75" s="72"/>
      <c r="PBR75" s="72"/>
      <c r="PBS75" s="72"/>
      <c r="PBT75" s="72"/>
      <c r="PBU75" s="72"/>
      <c r="PBV75" s="72"/>
      <c r="PBW75" s="72"/>
      <c r="PBX75" s="72"/>
      <c r="PBY75" s="72"/>
      <c r="PBZ75" s="72"/>
      <c r="PCA75" s="72"/>
      <c r="PCB75" s="72"/>
      <c r="PCC75" s="72"/>
      <c r="PCD75" s="72"/>
      <c r="PCE75" s="72"/>
      <c r="PCF75" s="72"/>
      <c r="PCG75" s="72"/>
      <c r="PCH75" s="72"/>
      <c r="PCI75" s="72"/>
      <c r="PCJ75" s="72"/>
      <c r="PCK75" s="72"/>
      <c r="PCL75" s="72"/>
      <c r="PCM75" s="72"/>
      <c r="PCN75" s="72"/>
      <c r="PCO75" s="72"/>
      <c r="PCP75" s="72"/>
      <c r="PCQ75" s="72"/>
      <c r="PCR75" s="72"/>
      <c r="PCS75" s="72"/>
      <c r="PCT75" s="72"/>
      <c r="PCU75" s="72"/>
      <c r="PCV75" s="72"/>
      <c r="PCW75" s="72"/>
      <c r="PCX75" s="72"/>
      <c r="PCY75" s="72"/>
      <c r="PCZ75" s="72"/>
      <c r="PDA75" s="72"/>
      <c r="PDB75" s="72"/>
      <c r="PDC75" s="72"/>
      <c r="PDD75" s="72"/>
      <c r="PDE75" s="72"/>
      <c r="PDF75" s="72"/>
      <c r="PDG75" s="72"/>
      <c r="PDH75" s="72"/>
      <c r="PDI75" s="72"/>
      <c r="PDJ75" s="72"/>
      <c r="PDK75" s="72"/>
      <c r="PDL75" s="72"/>
      <c r="PDM75" s="72"/>
      <c r="PDN75" s="72"/>
      <c r="PDO75" s="72"/>
      <c r="PDP75" s="72"/>
      <c r="PDQ75" s="72"/>
      <c r="PDR75" s="72"/>
      <c r="PDS75" s="72"/>
      <c r="PDT75" s="72"/>
      <c r="PDU75" s="72"/>
      <c r="PDV75" s="72"/>
      <c r="PDW75" s="72"/>
      <c r="PDX75" s="72"/>
      <c r="PDY75" s="72"/>
      <c r="PDZ75" s="72"/>
      <c r="PEA75" s="72"/>
      <c r="PEB75" s="72"/>
      <c r="PEC75" s="72"/>
      <c r="PED75" s="72"/>
      <c r="PEE75" s="72"/>
      <c r="PEF75" s="72"/>
      <c r="PEG75" s="72"/>
      <c r="PEH75" s="72"/>
      <c r="PEI75" s="72"/>
      <c r="PEJ75" s="72"/>
      <c r="PEK75" s="72"/>
      <c r="PEL75" s="72"/>
      <c r="PEM75" s="72"/>
      <c r="PEN75" s="72"/>
      <c r="PEO75" s="72"/>
      <c r="PEP75" s="72"/>
      <c r="PEQ75" s="72"/>
      <c r="PER75" s="72"/>
      <c r="PES75" s="72"/>
      <c r="PET75" s="72"/>
      <c r="PEU75" s="72"/>
      <c r="PEV75" s="72"/>
      <c r="PEW75" s="72"/>
      <c r="PEX75" s="72"/>
      <c r="PEY75" s="72"/>
      <c r="PEZ75" s="72"/>
      <c r="PFA75" s="72"/>
      <c r="PFB75" s="72"/>
      <c r="PFC75" s="72"/>
      <c r="PFD75" s="72"/>
      <c r="PFE75" s="72"/>
      <c r="PFF75" s="72"/>
      <c r="PFG75" s="72"/>
      <c r="PFH75" s="72"/>
      <c r="PFI75" s="72"/>
      <c r="PFJ75" s="72"/>
      <c r="PFK75" s="72"/>
      <c r="PFL75" s="72"/>
      <c r="PFM75" s="72"/>
      <c r="PFN75" s="72"/>
      <c r="PFO75" s="72"/>
      <c r="PFP75" s="72"/>
      <c r="PFQ75" s="72"/>
      <c r="PFR75" s="72"/>
      <c r="PFS75" s="72"/>
      <c r="PFT75" s="72"/>
      <c r="PFU75" s="72"/>
      <c r="PFV75" s="72"/>
      <c r="PFW75" s="72"/>
      <c r="PFX75" s="72"/>
      <c r="PFY75" s="72"/>
      <c r="PFZ75" s="72"/>
      <c r="PGA75" s="72"/>
      <c r="PGB75" s="72"/>
      <c r="PGC75" s="72"/>
      <c r="PGD75" s="72"/>
      <c r="PGE75" s="72"/>
      <c r="PGF75" s="72"/>
      <c r="PGG75" s="72"/>
      <c r="PGH75" s="72"/>
      <c r="PGI75" s="72"/>
      <c r="PGJ75" s="72"/>
      <c r="PGK75" s="72"/>
      <c r="PGL75" s="72"/>
      <c r="PGM75" s="72"/>
      <c r="PGN75" s="72"/>
      <c r="PGO75" s="72"/>
      <c r="PGP75" s="72"/>
      <c r="PGQ75" s="72"/>
      <c r="PGR75" s="72"/>
      <c r="PGS75" s="72"/>
      <c r="PGT75" s="72"/>
      <c r="PGU75" s="72"/>
      <c r="PGV75" s="72"/>
      <c r="PGW75" s="72"/>
      <c r="PGX75" s="72"/>
      <c r="PGY75" s="72"/>
      <c r="PGZ75" s="72"/>
      <c r="PHA75" s="72"/>
      <c r="PHB75" s="72"/>
      <c r="PHC75" s="72"/>
      <c r="PHD75" s="72"/>
      <c r="PHE75" s="72"/>
      <c r="PHF75" s="72"/>
      <c r="PHG75" s="72"/>
      <c r="PHH75" s="72"/>
      <c r="PHI75" s="72"/>
      <c r="PHJ75" s="72"/>
      <c r="PHK75" s="72"/>
      <c r="PHL75" s="72"/>
      <c r="PHM75" s="72"/>
      <c r="PHN75" s="72"/>
      <c r="PHO75" s="72"/>
      <c r="PHP75" s="72"/>
      <c r="PHQ75" s="72"/>
      <c r="PHR75" s="72"/>
      <c r="PHS75" s="72"/>
      <c r="PHT75" s="72"/>
      <c r="PHU75" s="72"/>
      <c r="PHV75" s="72"/>
      <c r="PHW75" s="72"/>
      <c r="PHX75" s="72"/>
      <c r="PHY75" s="72"/>
      <c r="PHZ75" s="72"/>
      <c r="PIA75" s="72"/>
      <c r="PIB75" s="72"/>
      <c r="PIC75" s="72"/>
      <c r="PID75" s="72"/>
      <c r="PIE75" s="72"/>
      <c r="PIF75" s="72"/>
      <c r="PIG75" s="72"/>
      <c r="PIH75" s="72"/>
      <c r="PII75" s="72"/>
      <c r="PIJ75" s="72"/>
      <c r="PIK75" s="72"/>
      <c r="PIL75" s="72"/>
      <c r="PIM75" s="72"/>
      <c r="PIN75" s="72"/>
      <c r="PIO75" s="72"/>
      <c r="PIP75" s="72"/>
      <c r="PIQ75" s="72"/>
      <c r="PIR75" s="72"/>
      <c r="PIS75" s="72"/>
      <c r="PIT75" s="72"/>
      <c r="PIU75" s="72"/>
      <c r="PIV75" s="72"/>
      <c r="PIW75" s="72"/>
      <c r="PIX75" s="72"/>
      <c r="PIY75" s="72"/>
      <c r="PIZ75" s="72"/>
      <c r="PJA75" s="72"/>
      <c r="PJB75" s="72"/>
      <c r="PJC75" s="72"/>
      <c r="PJD75" s="72"/>
      <c r="PJE75" s="72"/>
      <c r="PJF75" s="72"/>
      <c r="PJG75" s="72"/>
      <c r="PJH75" s="72"/>
      <c r="PJI75" s="72"/>
      <c r="PJJ75" s="72"/>
      <c r="PJK75" s="72"/>
      <c r="PJL75" s="72"/>
      <c r="PJM75" s="72"/>
      <c r="PJN75" s="72"/>
      <c r="PJO75" s="72"/>
      <c r="PJP75" s="72"/>
      <c r="PJQ75" s="72"/>
      <c r="PJR75" s="72"/>
      <c r="PJS75" s="72"/>
      <c r="PJT75" s="72"/>
      <c r="PJU75" s="72"/>
      <c r="PJV75" s="72"/>
      <c r="PJW75" s="72"/>
      <c r="PJX75" s="72"/>
      <c r="PJY75" s="72"/>
      <c r="PJZ75" s="72"/>
      <c r="PKA75" s="72"/>
      <c r="PKB75" s="72"/>
      <c r="PKC75" s="72"/>
      <c r="PKD75" s="72"/>
      <c r="PKE75" s="72"/>
      <c r="PKF75" s="72"/>
      <c r="PKG75" s="72"/>
      <c r="PKH75" s="72"/>
      <c r="PKI75" s="72"/>
      <c r="PKJ75" s="72"/>
      <c r="PKK75" s="72"/>
      <c r="PKL75" s="72"/>
      <c r="PKM75" s="72"/>
      <c r="PKN75" s="72"/>
      <c r="PKO75" s="72"/>
      <c r="PKP75" s="72"/>
      <c r="PKQ75" s="72"/>
      <c r="PKR75" s="72"/>
      <c r="PKS75" s="72"/>
      <c r="PKT75" s="72"/>
      <c r="PKU75" s="72"/>
      <c r="PKV75" s="72"/>
      <c r="PKW75" s="72"/>
      <c r="PKX75" s="72"/>
      <c r="PKY75" s="72"/>
      <c r="PKZ75" s="72"/>
      <c r="PLA75" s="72"/>
      <c r="PLB75" s="72"/>
      <c r="PLC75" s="72"/>
      <c r="PLD75" s="72"/>
      <c r="PLE75" s="72"/>
      <c r="PLF75" s="72"/>
      <c r="PLG75" s="72"/>
      <c r="PLH75" s="72"/>
      <c r="PLI75" s="72"/>
      <c r="PLJ75" s="72"/>
      <c r="PLK75" s="72"/>
      <c r="PLL75" s="72"/>
      <c r="PLM75" s="72"/>
      <c r="PLN75" s="72"/>
      <c r="PLO75" s="72"/>
      <c r="PLP75" s="72"/>
      <c r="PLQ75" s="72"/>
      <c r="PLR75" s="72"/>
      <c r="PLS75" s="72"/>
      <c r="PLT75" s="72"/>
      <c r="PLU75" s="72"/>
      <c r="PLV75" s="72"/>
      <c r="PLW75" s="72"/>
      <c r="PLX75" s="72"/>
      <c r="PLY75" s="72"/>
      <c r="PLZ75" s="72"/>
      <c r="PMA75" s="72"/>
      <c r="PMB75" s="72"/>
      <c r="PMC75" s="72"/>
      <c r="PMD75" s="72"/>
      <c r="PME75" s="72"/>
      <c r="PMF75" s="72"/>
      <c r="PMG75" s="72"/>
      <c r="PMH75" s="72"/>
      <c r="PMI75" s="72"/>
      <c r="PMJ75" s="72"/>
      <c r="PMK75" s="72"/>
      <c r="PML75" s="72"/>
      <c r="PMM75" s="72"/>
      <c r="PMN75" s="72"/>
      <c r="PMO75" s="72"/>
      <c r="PMP75" s="72"/>
      <c r="PMQ75" s="72"/>
      <c r="PMR75" s="72"/>
      <c r="PMS75" s="72"/>
      <c r="PMT75" s="72"/>
      <c r="PMU75" s="72"/>
      <c r="PMV75" s="72"/>
      <c r="PMW75" s="72"/>
      <c r="PMX75" s="72"/>
      <c r="PMY75" s="72"/>
      <c r="PMZ75" s="72"/>
      <c r="PNA75" s="72"/>
      <c r="PNB75" s="72"/>
      <c r="PNC75" s="72"/>
      <c r="PND75" s="72"/>
      <c r="PNE75" s="72"/>
      <c r="PNF75" s="72"/>
      <c r="PNG75" s="72"/>
      <c r="PNH75" s="72"/>
      <c r="PNI75" s="72"/>
      <c r="PNJ75" s="72"/>
      <c r="PNK75" s="72"/>
      <c r="PNL75" s="72"/>
      <c r="PNM75" s="72"/>
      <c r="PNN75" s="72"/>
      <c r="PNO75" s="72"/>
      <c r="PNP75" s="72"/>
      <c r="PNQ75" s="72"/>
      <c r="PNR75" s="72"/>
      <c r="PNS75" s="72"/>
      <c r="PNT75" s="72"/>
      <c r="PNU75" s="72"/>
      <c r="PNV75" s="72"/>
      <c r="PNW75" s="72"/>
      <c r="PNX75" s="72"/>
      <c r="PNY75" s="72"/>
      <c r="PNZ75" s="72"/>
      <c r="POA75" s="72"/>
      <c r="POB75" s="72"/>
      <c r="POC75" s="72"/>
      <c r="POD75" s="72"/>
      <c r="POE75" s="72"/>
      <c r="POF75" s="72"/>
      <c r="POG75" s="72"/>
      <c r="POH75" s="72"/>
      <c r="POI75" s="72"/>
      <c r="POJ75" s="72"/>
      <c r="POK75" s="72"/>
      <c r="POL75" s="72"/>
      <c r="POM75" s="72"/>
      <c r="PON75" s="72"/>
      <c r="POO75" s="72"/>
      <c r="POP75" s="72"/>
      <c r="POQ75" s="72"/>
      <c r="POR75" s="72"/>
      <c r="POS75" s="72"/>
      <c r="POT75" s="72"/>
      <c r="POU75" s="72"/>
      <c r="POV75" s="72"/>
      <c r="POW75" s="72"/>
      <c r="POX75" s="72"/>
      <c r="POY75" s="72"/>
      <c r="POZ75" s="72"/>
      <c r="PPA75" s="72"/>
      <c r="PPB75" s="72"/>
      <c r="PPC75" s="72"/>
      <c r="PPD75" s="72"/>
      <c r="PPE75" s="72"/>
      <c r="PPF75" s="72"/>
      <c r="PPG75" s="72"/>
      <c r="PPH75" s="72"/>
      <c r="PPI75" s="72"/>
      <c r="PPJ75" s="72"/>
      <c r="PPK75" s="72"/>
      <c r="PPL75" s="72"/>
      <c r="PPM75" s="72"/>
      <c r="PPN75" s="72"/>
      <c r="PPO75" s="72"/>
      <c r="PPP75" s="72"/>
      <c r="PPQ75" s="72"/>
      <c r="PPR75" s="72"/>
      <c r="PPS75" s="72"/>
      <c r="PPT75" s="72"/>
      <c r="PPU75" s="72"/>
      <c r="PPV75" s="72"/>
      <c r="PPW75" s="72"/>
      <c r="PPX75" s="72"/>
      <c r="PPY75" s="72"/>
      <c r="PPZ75" s="72"/>
      <c r="PQA75" s="72"/>
      <c r="PQB75" s="72"/>
      <c r="PQC75" s="72"/>
      <c r="PQD75" s="72"/>
      <c r="PQE75" s="72"/>
      <c r="PQF75" s="72"/>
      <c r="PQG75" s="72"/>
      <c r="PQH75" s="72"/>
      <c r="PQI75" s="72"/>
      <c r="PQJ75" s="72"/>
      <c r="PQK75" s="72"/>
      <c r="PQL75" s="72"/>
      <c r="PQM75" s="72"/>
      <c r="PQN75" s="72"/>
      <c r="PQO75" s="72"/>
      <c r="PQP75" s="72"/>
      <c r="PQQ75" s="72"/>
      <c r="PQR75" s="72"/>
      <c r="PQS75" s="72"/>
      <c r="PQT75" s="72"/>
      <c r="PQU75" s="72"/>
      <c r="PQV75" s="72"/>
      <c r="PQW75" s="72"/>
      <c r="PQX75" s="72"/>
      <c r="PQY75" s="72"/>
      <c r="PQZ75" s="72"/>
      <c r="PRA75" s="72"/>
      <c r="PRB75" s="72"/>
      <c r="PRC75" s="72"/>
      <c r="PRD75" s="72"/>
      <c r="PRE75" s="72"/>
      <c r="PRF75" s="72"/>
      <c r="PRG75" s="72"/>
      <c r="PRH75" s="72"/>
      <c r="PRI75" s="72"/>
      <c r="PRJ75" s="72"/>
      <c r="PRK75" s="72"/>
      <c r="PRL75" s="72"/>
      <c r="PRM75" s="72"/>
      <c r="PRN75" s="72"/>
      <c r="PRO75" s="72"/>
      <c r="PRP75" s="72"/>
      <c r="PRQ75" s="72"/>
      <c r="PRR75" s="72"/>
      <c r="PRS75" s="72"/>
      <c r="PRT75" s="72"/>
      <c r="PRU75" s="72"/>
      <c r="PRV75" s="72"/>
      <c r="PRW75" s="72"/>
      <c r="PRX75" s="72"/>
      <c r="PRY75" s="72"/>
      <c r="PRZ75" s="72"/>
      <c r="PSA75" s="72"/>
      <c r="PSB75" s="72"/>
      <c r="PSC75" s="72"/>
      <c r="PSD75" s="72"/>
      <c r="PSE75" s="72"/>
      <c r="PSF75" s="72"/>
      <c r="PSG75" s="72"/>
      <c r="PSH75" s="72"/>
      <c r="PSI75" s="72"/>
      <c r="PSJ75" s="72"/>
      <c r="PSK75" s="72"/>
      <c r="PSL75" s="72"/>
      <c r="PSM75" s="72"/>
      <c r="PSN75" s="72"/>
      <c r="PSO75" s="72"/>
      <c r="PSP75" s="72"/>
      <c r="PSQ75" s="72"/>
      <c r="PSR75" s="72"/>
      <c r="PSS75" s="72"/>
      <c r="PST75" s="72"/>
      <c r="PSU75" s="72"/>
      <c r="PSV75" s="72"/>
      <c r="PSW75" s="72"/>
      <c r="PSX75" s="72"/>
      <c r="PSY75" s="72"/>
      <c r="PSZ75" s="72"/>
      <c r="PTA75" s="72"/>
      <c r="PTB75" s="72"/>
      <c r="PTC75" s="72"/>
      <c r="PTD75" s="72"/>
      <c r="PTE75" s="72"/>
      <c r="PTF75" s="72"/>
      <c r="PTG75" s="72"/>
      <c r="PTH75" s="72"/>
      <c r="PTI75" s="72"/>
      <c r="PTJ75" s="72"/>
      <c r="PTK75" s="72"/>
      <c r="PTL75" s="72"/>
      <c r="PTM75" s="72"/>
      <c r="PTN75" s="72"/>
      <c r="PTO75" s="72"/>
      <c r="PTP75" s="72"/>
      <c r="PTQ75" s="72"/>
      <c r="PTR75" s="72"/>
      <c r="PTS75" s="72"/>
      <c r="PTT75" s="72"/>
      <c r="PTU75" s="72"/>
      <c r="PTV75" s="72"/>
      <c r="PTW75" s="72"/>
      <c r="PTX75" s="72"/>
      <c r="PTY75" s="72"/>
      <c r="PTZ75" s="72"/>
      <c r="PUA75" s="72"/>
      <c r="PUB75" s="72"/>
      <c r="PUC75" s="72"/>
      <c r="PUD75" s="72"/>
      <c r="PUE75" s="72"/>
      <c r="PUF75" s="72"/>
      <c r="PUG75" s="72"/>
      <c r="PUH75" s="72"/>
      <c r="PUI75" s="72"/>
      <c r="PUJ75" s="72"/>
      <c r="PUK75" s="72"/>
      <c r="PUL75" s="72"/>
      <c r="PUM75" s="72"/>
      <c r="PUN75" s="72"/>
      <c r="PUO75" s="72"/>
      <c r="PUP75" s="72"/>
      <c r="PUQ75" s="72"/>
      <c r="PUR75" s="72"/>
      <c r="PUS75" s="72"/>
      <c r="PUT75" s="72"/>
      <c r="PUU75" s="72"/>
      <c r="PUV75" s="72"/>
      <c r="PUW75" s="72"/>
      <c r="PUX75" s="72"/>
      <c r="PUY75" s="72"/>
      <c r="PUZ75" s="72"/>
      <c r="PVA75" s="72"/>
      <c r="PVB75" s="72"/>
      <c r="PVC75" s="72"/>
      <c r="PVD75" s="72"/>
      <c r="PVE75" s="72"/>
      <c r="PVF75" s="72"/>
      <c r="PVG75" s="72"/>
      <c r="PVH75" s="72"/>
      <c r="PVI75" s="72"/>
      <c r="PVJ75" s="72"/>
      <c r="PVK75" s="72"/>
      <c r="PVL75" s="72"/>
      <c r="PVM75" s="72"/>
      <c r="PVN75" s="72"/>
      <c r="PVO75" s="72"/>
      <c r="PVP75" s="72"/>
      <c r="PVQ75" s="72"/>
      <c r="PVR75" s="72"/>
      <c r="PVS75" s="72"/>
      <c r="PVT75" s="72"/>
      <c r="PVU75" s="72"/>
      <c r="PVV75" s="72"/>
      <c r="PVW75" s="72"/>
      <c r="PVX75" s="72"/>
      <c r="PVY75" s="72"/>
      <c r="PVZ75" s="72"/>
      <c r="PWA75" s="72"/>
      <c r="PWB75" s="72"/>
      <c r="PWC75" s="72"/>
      <c r="PWD75" s="72"/>
      <c r="PWE75" s="72"/>
      <c r="PWF75" s="72"/>
      <c r="PWG75" s="72"/>
      <c r="PWH75" s="72"/>
      <c r="PWI75" s="72"/>
      <c r="PWJ75" s="72"/>
      <c r="PWK75" s="72"/>
      <c r="PWL75" s="72"/>
      <c r="PWM75" s="72"/>
      <c r="PWN75" s="72"/>
      <c r="PWO75" s="72"/>
      <c r="PWP75" s="72"/>
      <c r="PWQ75" s="72"/>
      <c r="PWR75" s="72"/>
      <c r="PWS75" s="72"/>
      <c r="PWT75" s="72"/>
      <c r="PWU75" s="72"/>
      <c r="PWV75" s="72"/>
      <c r="PWW75" s="72"/>
      <c r="PWX75" s="72"/>
      <c r="PWY75" s="72"/>
      <c r="PWZ75" s="72"/>
      <c r="PXA75" s="72"/>
      <c r="PXB75" s="72"/>
      <c r="PXC75" s="72"/>
      <c r="PXD75" s="72"/>
      <c r="PXE75" s="72"/>
      <c r="PXF75" s="72"/>
      <c r="PXG75" s="72"/>
      <c r="PXH75" s="72"/>
      <c r="PXI75" s="72"/>
      <c r="PXJ75" s="72"/>
      <c r="PXK75" s="72"/>
      <c r="PXL75" s="72"/>
      <c r="PXM75" s="72"/>
      <c r="PXN75" s="72"/>
      <c r="PXO75" s="72"/>
      <c r="PXP75" s="72"/>
      <c r="PXQ75" s="72"/>
      <c r="PXR75" s="72"/>
      <c r="PXS75" s="72"/>
      <c r="PXT75" s="72"/>
      <c r="PXU75" s="72"/>
      <c r="PXV75" s="72"/>
      <c r="PXW75" s="72"/>
      <c r="PXX75" s="72"/>
      <c r="PXY75" s="72"/>
      <c r="PXZ75" s="72"/>
      <c r="PYA75" s="72"/>
      <c r="PYB75" s="72"/>
      <c r="PYC75" s="72"/>
      <c r="PYD75" s="72"/>
      <c r="PYE75" s="72"/>
      <c r="PYF75" s="72"/>
      <c r="PYG75" s="72"/>
      <c r="PYH75" s="72"/>
      <c r="PYI75" s="72"/>
      <c r="PYJ75" s="72"/>
      <c r="PYK75" s="72"/>
      <c r="PYL75" s="72"/>
      <c r="PYM75" s="72"/>
      <c r="PYN75" s="72"/>
      <c r="PYO75" s="72"/>
      <c r="PYP75" s="72"/>
      <c r="PYQ75" s="72"/>
      <c r="PYR75" s="72"/>
      <c r="PYS75" s="72"/>
      <c r="PYT75" s="72"/>
      <c r="PYU75" s="72"/>
      <c r="PYV75" s="72"/>
      <c r="PYW75" s="72"/>
      <c r="PYX75" s="72"/>
      <c r="PYY75" s="72"/>
      <c r="PYZ75" s="72"/>
      <c r="PZA75" s="72"/>
      <c r="PZB75" s="72"/>
      <c r="PZC75" s="72"/>
      <c r="PZD75" s="72"/>
      <c r="PZE75" s="72"/>
      <c r="PZF75" s="72"/>
      <c r="PZG75" s="72"/>
      <c r="PZH75" s="72"/>
      <c r="PZI75" s="72"/>
      <c r="PZJ75" s="72"/>
      <c r="PZK75" s="72"/>
      <c r="PZL75" s="72"/>
      <c r="PZM75" s="72"/>
      <c r="PZN75" s="72"/>
      <c r="PZO75" s="72"/>
      <c r="PZP75" s="72"/>
      <c r="PZQ75" s="72"/>
      <c r="PZR75" s="72"/>
      <c r="PZS75" s="72"/>
      <c r="PZT75" s="72"/>
      <c r="PZU75" s="72"/>
      <c r="PZV75" s="72"/>
      <c r="PZW75" s="72"/>
      <c r="PZX75" s="72"/>
      <c r="PZY75" s="72"/>
      <c r="PZZ75" s="72"/>
      <c r="QAA75" s="72"/>
      <c r="QAB75" s="72"/>
      <c r="QAC75" s="72"/>
      <c r="QAD75" s="72"/>
      <c r="QAE75" s="72"/>
      <c r="QAF75" s="72"/>
      <c r="QAG75" s="72"/>
      <c r="QAH75" s="72"/>
      <c r="QAI75" s="72"/>
      <c r="QAJ75" s="72"/>
      <c r="QAK75" s="72"/>
      <c r="QAL75" s="72"/>
      <c r="QAM75" s="72"/>
      <c r="QAN75" s="72"/>
      <c r="QAO75" s="72"/>
      <c r="QAP75" s="72"/>
      <c r="QAQ75" s="72"/>
      <c r="QAR75" s="72"/>
      <c r="QAS75" s="72"/>
      <c r="QAT75" s="72"/>
      <c r="QAU75" s="72"/>
      <c r="QAV75" s="72"/>
      <c r="QAW75" s="72"/>
      <c r="QAX75" s="72"/>
      <c r="QAY75" s="72"/>
      <c r="QAZ75" s="72"/>
      <c r="QBA75" s="72"/>
      <c r="QBB75" s="72"/>
      <c r="QBC75" s="72"/>
      <c r="QBD75" s="72"/>
      <c r="QBE75" s="72"/>
      <c r="QBF75" s="72"/>
      <c r="QBG75" s="72"/>
      <c r="QBH75" s="72"/>
      <c r="QBI75" s="72"/>
      <c r="QBJ75" s="72"/>
      <c r="QBK75" s="72"/>
      <c r="QBL75" s="72"/>
      <c r="QBM75" s="72"/>
      <c r="QBN75" s="72"/>
      <c r="QBO75" s="72"/>
      <c r="QBP75" s="72"/>
      <c r="QBQ75" s="72"/>
      <c r="QBR75" s="72"/>
      <c r="QBS75" s="72"/>
      <c r="QBT75" s="72"/>
      <c r="QBU75" s="72"/>
      <c r="QBV75" s="72"/>
      <c r="QBW75" s="72"/>
      <c r="QBX75" s="72"/>
      <c r="QBY75" s="72"/>
      <c r="QBZ75" s="72"/>
      <c r="QCA75" s="72"/>
      <c r="QCB75" s="72"/>
      <c r="QCC75" s="72"/>
      <c r="QCD75" s="72"/>
      <c r="QCE75" s="72"/>
      <c r="QCF75" s="72"/>
      <c r="QCG75" s="72"/>
      <c r="QCH75" s="72"/>
      <c r="QCI75" s="72"/>
      <c r="QCJ75" s="72"/>
      <c r="QCK75" s="72"/>
      <c r="QCL75" s="72"/>
      <c r="QCM75" s="72"/>
      <c r="QCN75" s="72"/>
      <c r="QCO75" s="72"/>
      <c r="QCP75" s="72"/>
      <c r="QCQ75" s="72"/>
      <c r="QCR75" s="72"/>
      <c r="QCS75" s="72"/>
      <c r="QCT75" s="72"/>
      <c r="QCU75" s="72"/>
      <c r="QCV75" s="72"/>
      <c r="QCW75" s="72"/>
      <c r="QCX75" s="72"/>
      <c r="QCY75" s="72"/>
      <c r="QCZ75" s="72"/>
      <c r="QDA75" s="72"/>
      <c r="QDB75" s="72"/>
      <c r="QDC75" s="72"/>
      <c r="QDD75" s="72"/>
      <c r="QDE75" s="72"/>
      <c r="QDF75" s="72"/>
      <c r="QDG75" s="72"/>
      <c r="QDH75" s="72"/>
      <c r="QDI75" s="72"/>
      <c r="QDJ75" s="72"/>
      <c r="QDK75" s="72"/>
      <c r="QDL75" s="72"/>
      <c r="QDM75" s="72"/>
      <c r="QDN75" s="72"/>
      <c r="QDO75" s="72"/>
      <c r="QDP75" s="72"/>
      <c r="QDQ75" s="72"/>
      <c r="QDR75" s="72"/>
      <c r="QDS75" s="72"/>
      <c r="QDT75" s="72"/>
      <c r="QDU75" s="72"/>
      <c r="QDV75" s="72"/>
      <c r="QDW75" s="72"/>
      <c r="QDX75" s="72"/>
      <c r="QDY75" s="72"/>
      <c r="QDZ75" s="72"/>
      <c r="QEA75" s="72"/>
      <c r="QEB75" s="72"/>
      <c r="QEC75" s="72"/>
      <c r="QED75" s="72"/>
      <c r="QEE75" s="72"/>
      <c r="QEF75" s="72"/>
      <c r="QEG75" s="72"/>
      <c r="QEH75" s="72"/>
      <c r="QEI75" s="72"/>
      <c r="QEJ75" s="72"/>
      <c r="QEK75" s="72"/>
      <c r="QEL75" s="72"/>
      <c r="QEM75" s="72"/>
      <c r="QEN75" s="72"/>
      <c r="QEO75" s="72"/>
      <c r="QEP75" s="72"/>
      <c r="QEQ75" s="72"/>
      <c r="QER75" s="72"/>
      <c r="QES75" s="72"/>
      <c r="QET75" s="72"/>
      <c r="QEU75" s="72"/>
      <c r="QEV75" s="72"/>
      <c r="QEW75" s="72"/>
      <c r="QEX75" s="72"/>
      <c r="QEY75" s="72"/>
      <c r="QEZ75" s="72"/>
      <c r="QFA75" s="72"/>
      <c r="QFB75" s="72"/>
      <c r="QFC75" s="72"/>
      <c r="QFD75" s="72"/>
      <c r="QFE75" s="72"/>
      <c r="QFF75" s="72"/>
      <c r="QFG75" s="72"/>
      <c r="QFH75" s="72"/>
      <c r="QFI75" s="72"/>
      <c r="QFJ75" s="72"/>
      <c r="QFK75" s="72"/>
      <c r="QFL75" s="72"/>
      <c r="QFM75" s="72"/>
      <c r="QFN75" s="72"/>
      <c r="QFO75" s="72"/>
      <c r="QFP75" s="72"/>
      <c r="QFQ75" s="72"/>
      <c r="QFR75" s="72"/>
      <c r="QFS75" s="72"/>
      <c r="QFT75" s="72"/>
      <c r="QFU75" s="72"/>
      <c r="QFV75" s="72"/>
      <c r="QFW75" s="72"/>
      <c r="QFX75" s="72"/>
      <c r="QFY75" s="72"/>
      <c r="QFZ75" s="72"/>
      <c r="QGA75" s="72"/>
      <c r="QGB75" s="72"/>
      <c r="QGC75" s="72"/>
      <c r="QGD75" s="72"/>
      <c r="QGE75" s="72"/>
      <c r="QGF75" s="72"/>
      <c r="QGG75" s="72"/>
      <c r="QGH75" s="72"/>
      <c r="QGI75" s="72"/>
      <c r="QGJ75" s="72"/>
      <c r="QGK75" s="72"/>
      <c r="QGL75" s="72"/>
      <c r="QGM75" s="72"/>
      <c r="QGN75" s="72"/>
      <c r="QGO75" s="72"/>
      <c r="QGP75" s="72"/>
      <c r="QGQ75" s="72"/>
      <c r="QGR75" s="72"/>
      <c r="QGS75" s="72"/>
      <c r="QGT75" s="72"/>
      <c r="QGU75" s="72"/>
      <c r="QGV75" s="72"/>
      <c r="QGW75" s="72"/>
      <c r="QGX75" s="72"/>
      <c r="QGY75" s="72"/>
      <c r="QGZ75" s="72"/>
      <c r="QHA75" s="72"/>
      <c r="QHB75" s="72"/>
      <c r="QHC75" s="72"/>
      <c r="QHD75" s="72"/>
      <c r="QHE75" s="72"/>
      <c r="QHF75" s="72"/>
      <c r="QHG75" s="72"/>
      <c r="QHH75" s="72"/>
      <c r="QHI75" s="72"/>
      <c r="QHJ75" s="72"/>
      <c r="QHK75" s="72"/>
      <c r="QHL75" s="72"/>
      <c r="QHM75" s="72"/>
      <c r="QHN75" s="72"/>
      <c r="QHO75" s="72"/>
      <c r="QHP75" s="72"/>
      <c r="QHQ75" s="72"/>
      <c r="QHR75" s="72"/>
      <c r="QHS75" s="72"/>
      <c r="QHT75" s="72"/>
      <c r="QHU75" s="72"/>
      <c r="QHV75" s="72"/>
      <c r="QHW75" s="72"/>
      <c r="QHX75" s="72"/>
      <c r="QHY75" s="72"/>
      <c r="QHZ75" s="72"/>
      <c r="QIA75" s="72"/>
      <c r="QIB75" s="72"/>
      <c r="QIC75" s="72"/>
      <c r="QID75" s="72"/>
      <c r="QIE75" s="72"/>
      <c r="QIF75" s="72"/>
      <c r="QIG75" s="72"/>
      <c r="QIH75" s="72"/>
      <c r="QII75" s="72"/>
      <c r="QIJ75" s="72"/>
      <c r="QIK75" s="72"/>
      <c r="QIL75" s="72"/>
      <c r="QIM75" s="72"/>
      <c r="QIN75" s="72"/>
      <c r="QIO75" s="72"/>
      <c r="QIP75" s="72"/>
      <c r="QIQ75" s="72"/>
      <c r="QIR75" s="72"/>
      <c r="QIS75" s="72"/>
      <c r="QIT75" s="72"/>
      <c r="QIU75" s="72"/>
      <c r="QIV75" s="72"/>
      <c r="QIW75" s="72"/>
      <c r="QIX75" s="72"/>
      <c r="QIY75" s="72"/>
      <c r="QIZ75" s="72"/>
      <c r="QJA75" s="72"/>
      <c r="QJB75" s="72"/>
      <c r="QJC75" s="72"/>
      <c r="QJD75" s="72"/>
      <c r="QJE75" s="72"/>
      <c r="QJF75" s="72"/>
      <c r="QJG75" s="72"/>
      <c r="QJH75" s="72"/>
      <c r="QJI75" s="72"/>
      <c r="QJJ75" s="72"/>
      <c r="QJK75" s="72"/>
      <c r="QJL75" s="72"/>
      <c r="QJM75" s="72"/>
      <c r="QJN75" s="72"/>
      <c r="QJO75" s="72"/>
      <c r="QJP75" s="72"/>
      <c r="QJQ75" s="72"/>
      <c r="QJR75" s="72"/>
      <c r="QJS75" s="72"/>
      <c r="QJT75" s="72"/>
      <c r="QJU75" s="72"/>
      <c r="QJV75" s="72"/>
      <c r="QJW75" s="72"/>
      <c r="QJX75" s="72"/>
      <c r="QJY75" s="72"/>
      <c r="QJZ75" s="72"/>
      <c r="QKA75" s="72"/>
      <c r="QKB75" s="72"/>
      <c r="QKC75" s="72"/>
      <c r="QKD75" s="72"/>
      <c r="QKE75" s="72"/>
      <c r="QKF75" s="72"/>
      <c r="QKG75" s="72"/>
      <c r="QKH75" s="72"/>
      <c r="QKI75" s="72"/>
      <c r="QKJ75" s="72"/>
      <c r="QKK75" s="72"/>
      <c r="QKL75" s="72"/>
      <c r="QKM75" s="72"/>
      <c r="QKN75" s="72"/>
      <c r="QKO75" s="72"/>
      <c r="QKP75" s="72"/>
      <c r="QKQ75" s="72"/>
      <c r="QKR75" s="72"/>
      <c r="QKS75" s="72"/>
      <c r="QKT75" s="72"/>
      <c r="QKU75" s="72"/>
      <c r="QKV75" s="72"/>
      <c r="QKW75" s="72"/>
      <c r="QKX75" s="72"/>
      <c r="QKY75" s="72"/>
      <c r="QKZ75" s="72"/>
      <c r="QLA75" s="72"/>
      <c r="QLB75" s="72"/>
      <c r="QLC75" s="72"/>
      <c r="QLD75" s="72"/>
      <c r="QLE75" s="72"/>
      <c r="QLF75" s="72"/>
      <c r="QLG75" s="72"/>
      <c r="QLH75" s="72"/>
      <c r="QLI75" s="72"/>
      <c r="QLJ75" s="72"/>
      <c r="QLK75" s="72"/>
      <c r="QLL75" s="72"/>
      <c r="QLM75" s="72"/>
      <c r="QLN75" s="72"/>
      <c r="QLO75" s="72"/>
      <c r="QLP75" s="72"/>
      <c r="QLQ75" s="72"/>
      <c r="QLR75" s="72"/>
      <c r="QLS75" s="72"/>
      <c r="QLT75" s="72"/>
      <c r="QLU75" s="72"/>
      <c r="QLV75" s="72"/>
      <c r="QLW75" s="72"/>
      <c r="QLX75" s="72"/>
      <c r="QLY75" s="72"/>
      <c r="QLZ75" s="72"/>
      <c r="QMA75" s="72"/>
      <c r="QMB75" s="72"/>
      <c r="QMC75" s="72"/>
      <c r="QMD75" s="72"/>
      <c r="QME75" s="72"/>
      <c r="QMF75" s="72"/>
      <c r="QMG75" s="72"/>
      <c r="QMH75" s="72"/>
      <c r="QMI75" s="72"/>
      <c r="QMJ75" s="72"/>
      <c r="QMK75" s="72"/>
      <c r="QML75" s="72"/>
      <c r="QMM75" s="72"/>
      <c r="QMN75" s="72"/>
      <c r="QMO75" s="72"/>
      <c r="QMP75" s="72"/>
      <c r="QMQ75" s="72"/>
      <c r="QMR75" s="72"/>
      <c r="QMS75" s="72"/>
      <c r="QMT75" s="72"/>
      <c r="QMU75" s="72"/>
      <c r="QMV75" s="72"/>
      <c r="QMW75" s="72"/>
      <c r="QMX75" s="72"/>
      <c r="QMY75" s="72"/>
      <c r="QMZ75" s="72"/>
      <c r="QNA75" s="72"/>
      <c r="QNB75" s="72"/>
      <c r="QNC75" s="72"/>
      <c r="QND75" s="72"/>
      <c r="QNE75" s="72"/>
      <c r="QNF75" s="72"/>
      <c r="QNG75" s="72"/>
      <c r="QNH75" s="72"/>
      <c r="QNI75" s="72"/>
      <c r="QNJ75" s="72"/>
      <c r="QNK75" s="72"/>
      <c r="QNL75" s="72"/>
      <c r="QNM75" s="72"/>
      <c r="QNN75" s="72"/>
      <c r="QNO75" s="72"/>
      <c r="QNP75" s="72"/>
      <c r="QNQ75" s="72"/>
      <c r="QNR75" s="72"/>
      <c r="QNS75" s="72"/>
      <c r="QNT75" s="72"/>
      <c r="QNU75" s="72"/>
      <c r="QNV75" s="72"/>
      <c r="QNW75" s="72"/>
      <c r="QNX75" s="72"/>
      <c r="QNY75" s="72"/>
      <c r="QNZ75" s="72"/>
      <c r="QOA75" s="72"/>
      <c r="QOB75" s="72"/>
      <c r="QOC75" s="72"/>
      <c r="QOD75" s="72"/>
      <c r="QOE75" s="72"/>
      <c r="QOF75" s="72"/>
      <c r="QOG75" s="72"/>
      <c r="QOH75" s="72"/>
      <c r="QOI75" s="72"/>
      <c r="QOJ75" s="72"/>
      <c r="QOK75" s="72"/>
      <c r="QOL75" s="72"/>
      <c r="QOM75" s="72"/>
      <c r="QON75" s="72"/>
      <c r="QOO75" s="72"/>
      <c r="QOP75" s="72"/>
      <c r="QOQ75" s="72"/>
      <c r="QOR75" s="72"/>
      <c r="QOS75" s="72"/>
      <c r="QOT75" s="72"/>
      <c r="QOU75" s="72"/>
      <c r="QOV75" s="72"/>
      <c r="QOW75" s="72"/>
      <c r="QOX75" s="72"/>
      <c r="QOY75" s="72"/>
      <c r="QOZ75" s="72"/>
      <c r="QPA75" s="72"/>
      <c r="QPB75" s="72"/>
      <c r="QPC75" s="72"/>
      <c r="QPD75" s="72"/>
      <c r="QPE75" s="72"/>
      <c r="QPF75" s="72"/>
      <c r="QPG75" s="72"/>
      <c r="QPH75" s="72"/>
      <c r="QPI75" s="72"/>
      <c r="QPJ75" s="72"/>
      <c r="QPK75" s="72"/>
      <c r="QPL75" s="72"/>
      <c r="QPM75" s="72"/>
      <c r="QPN75" s="72"/>
      <c r="QPO75" s="72"/>
      <c r="QPP75" s="72"/>
      <c r="QPQ75" s="72"/>
      <c r="QPR75" s="72"/>
      <c r="QPS75" s="72"/>
      <c r="QPT75" s="72"/>
      <c r="QPU75" s="72"/>
      <c r="QPV75" s="72"/>
      <c r="QPW75" s="72"/>
      <c r="QPX75" s="72"/>
      <c r="QPY75" s="72"/>
      <c r="QPZ75" s="72"/>
      <c r="QQA75" s="72"/>
      <c r="QQB75" s="72"/>
      <c r="QQC75" s="72"/>
      <c r="QQD75" s="72"/>
      <c r="QQE75" s="72"/>
      <c r="QQF75" s="72"/>
      <c r="QQG75" s="72"/>
      <c r="QQH75" s="72"/>
      <c r="QQI75" s="72"/>
      <c r="QQJ75" s="72"/>
      <c r="QQK75" s="72"/>
      <c r="QQL75" s="72"/>
      <c r="QQM75" s="72"/>
      <c r="QQN75" s="72"/>
      <c r="QQO75" s="72"/>
      <c r="QQP75" s="72"/>
      <c r="QQQ75" s="72"/>
      <c r="QQR75" s="72"/>
      <c r="QQS75" s="72"/>
      <c r="QQT75" s="72"/>
      <c r="QQU75" s="72"/>
      <c r="QQV75" s="72"/>
      <c r="QQW75" s="72"/>
      <c r="QQX75" s="72"/>
      <c r="QQY75" s="72"/>
      <c r="QQZ75" s="72"/>
      <c r="QRA75" s="72"/>
      <c r="QRB75" s="72"/>
      <c r="QRC75" s="72"/>
      <c r="QRD75" s="72"/>
      <c r="QRE75" s="72"/>
      <c r="QRF75" s="72"/>
      <c r="QRG75" s="72"/>
      <c r="QRH75" s="72"/>
      <c r="QRI75" s="72"/>
      <c r="QRJ75" s="72"/>
      <c r="QRK75" s="72"/>
      <c r="QRL75" s="72"/>
      <c r="QRM75" s="72"/>
      <c r="QRN75" s="72"/>
      <c r="QRO75" s="72"/>
      <c r="QRP75" s="72"/>
      <c r="QRQ75" s="72"/>
      <c r="QRR75" s="72"/>
      <c r="QRS75" s="72"/>
      <c r="QRT75" s="72"/>
      <c r="QRU75" s="72"/>
      <c r="QRV75" s="72"/>
      <c r="QRW75" s="72"/>
      <c r="QRX75" s="72"/>
      <c r="QRY75" s="72"/>
      <c r="QRZ75" s="72"/>
      <c r="QSA75" s="72"/>
      <c r="QSB75" s="72"/>
      <c r="QSC75" s="72"/>
      <c r="QSD75" s="72"/>
      <c r="QSE75" s="72"/>
      <c r="QSF75" s="72"/>
      <c r="QSG75" s="72"/>
      <c r="QSH75" s="72"/>
      <c r="QSI75" s="72"/>
      <c r="QSJ75" s="72"/>
      <c r="QSK75" s="72"/>
      <c r="QSL75" s="72"/>
      <c r="QSM75" s="72"/>
      <c r="QSN75" s="72"/>
      <c r="QSO75" s="72"/>
      <c r="QSP75" s="72"/>
      <c r="QSQ75" s="72"/>
      <c r="QSR75" s="72"/>
      <c r="QSS75" s="72"/>
      <c r="QST75" s="72"/>
      <c r="QSU75" s="72"/>
      <c r="QSV75" s="72"/>
      <c r="QSW75" s="72"/>
      <c r="QSX75" s="72"/>
      <c r="QSY75" s="72"/>
      <c r="QSZ75" s="72"/>
      <c r="QTA75" s="72"/>
      <c r="QTB75" s="72"/>
      <c r="QTC75" s="72"/>
      <c r="QTD75" s="72"/>
      <c r="QTE75" s="72"/>
      <c r="QTF75" s="72"/>
      <c r="QTG75" s="72"/>
      <c r="QTH75" s="72"/>
      <c r="QTI75" s="72"/>
      <c r="QTJ75" s="72"/>
      <c r="QTK75" s="72"/>
      <c r="QTL75" s="72"/>
      <c r="QTM75" s="72"/>
      <c r="QTN75" s="72"/>
      <c r="QTO75" s="72"/>
      <c r="QTP75" s="72"/>
      <c r="QTQ75" s="72"/>
      <c r="QTR75" s="72"/>
      <c r="QTS75" s="72"/>
      <c r="QTT75" s="72"/>
      <c r="QTU75" s="72"/>
      <c r="QTV75" s="72"/>
      <c r="QTW75" s="72"/>
      <c r="QTX75" s="72"/>
      <c r="QTY75" s="72"/>
      <c r="QTZ75" s="72"/>
      <c r="QUA75" s="72"/>
      <c r="QUB75" s="72"/>
      <c r="QUC75" s="72"/>
      <c r="QUD75" s="72"/>
      <c r="QUE75" s="72"/>
      <c r="QUF75" s="72"/>
      <c r="QUG75" s="72"/>
      <c r="QUH75" s="72"/>
      <c r="QUI75" s="72"/>
      <c r="QUJ75" s="72"/>
      <c r="QUK75" s="72"/>
      <c r="QUL75" s="72"/>
      <c r="QUM75" s="72"/>
      <c r="QUN75" s="72"/>
      <c r="QUO75" s="72"/>
      <c r="QUP75" s="72"/>
      <c r="QUQ75" s="72"/>
      <c r="QUR75" s="72"/>
      <c r="QUS75" s="72"/>
      <c r="QUT75" s="72"/>
      <c r="QUU75" s="72"/>
      <c r="QUV75" s="72"/>
      <c r="QUW75" s="72"/>
      <c r="QUX75" s="72"/>
      <c r="QUY75" s="72"/>
      <c r="QUZ75" s="72"/>
      <c r="QVA75" s="72"/>
      <c r="QVB75" s="72"/>
      <c r="QVC75" s="72"/>
      <c r="QVD75" s="72"/>
      <c r="QVE75" s="72"/>
      <c r="QVF75" s="72"/>
      <c r="QVG75" s="72"/>
      <c r="QVH75" s="72"/>
      <c r="QVI75" s="72"/>
      <c r="QVJ75" s="72"/>
      <c r="QVK75" s="72"/>
      <c r="QVL75" s="72"/>
      <c r="QVM75" s="72"/>
      <c r="QVN75" s="72"/>
      <c r="QVO75" s="72"/>
      <c r="QVP75" s="72"/>
      <c r="QVQ75" s="72"/>
      <c r="QVR75" s="72"/>
      <c r="QVS75" s="72"/>
      <c r="QVT75" s="72"/>
      <c r="QVU75" s="72"/>
      <c r="QVV75" s="72"/>
      <c r="QVW75" s="72"/>
      <c r="QVX75" s="72"/>
      <c r="QVY75" s="72"/>
      <c r="QVZ75" s="72"/>
      <c r="QWA75" s="72"/>
      <c r="QWB75" s="72"/>
      <c r="QWC75" s="72"/>
      <c r="QWD75" s="72"/>
      <c r="QWE75" s="72"/>
      <c r="QWF75" s="72"/>
      <c r="QWG75" s="72"/>
      <c r="QWH75" s="72"/>
      <c r="QWI75" s="72"/>
      <c r="QWJ75" s="72"/>
      <c r="QWK75" s="72"/>
      <c r="QWL75" s="72"/>
      <c r="QWM75" s="72"/>
      <c r="QWN75" s="72"/>
      <c r="QWO75" s="72"/>
      <c r="QWP75" s="72"/>
      <c r="QWQ75" s="72"/>
      <c r="QWR75" s="72"/>
      <c r="QWS75" s="72"/>
      <c r="QWT75" s="72"/>
      <c r="QWU75" s="72"/>
      <c r="QWV75" s="72"/>
      <c r="QWW75" s="72"/>
      <c r="QWX75" s="72"/>
      <c r="QWY75" s="72"/>
      <c r="QWZ75" s="72"/>
      <c r="QXA75" s="72"/>
      <c r="QXB75" s="72"/>
      <c r="QXC75" s="72"/>
      <c r="QXD75" s="72"/>
      <c r="QXE75" s="72"/>
      <c r="QXF75" s="72"/>
      <c r="QXG75" s="72"/>
      <c r="QXH75" s="72"/>
      <c r="QXI75" s="72"/>
      <c r="QXJ75" s="72"/>
      <c r="QXK75" s="72"/>
      <c r="QXL75" s="72"/>
      <c r="QXM75" s="72"/>
      <c r="QXN75" s="72"/>
      <c r="QXO75" s="72"/>
      <c r="QXP75" s="72"/>
      <c r="QXQ75" s="72"/>
      <c r="QXR75" s="72"/>
      <c r="QXS75" s="72"/>
      <c r="QXT75" s="72"/>
      <c r="QXU75" s="72"/>
      <c r="QXV75" s="72"/>
      <c r="QXW75" s="72"/>
      <c r="QXX75" s="72"/>
      <c r="QXY75" s="72"/>
      <c r="QXZ75" s="72"/>
      <c r="QYA75" s="72"/>
      <c r="QYB75" s="72"/>
      <c r="QYC75" s="72"/>
      <c r="QYD75" s="72"/>
      <c r="QYE75" s="72"/>
      <c r="QYF75" s="72"/>
      <c r="QYG75" s="72"/>
      <c r="QYH75" s="72"/>
      <c r="QYI75" s="72"/>
      <c r="QYJ75" s="72"/>
      <c r="QYK75" s="72"/>
      <c r="QYL75" s="72"/>
      <c r="QYM75" s="72"/>
      <c r="QYN75" s="72"/>
      <c r="QYO75" s="72"/>
      <c r="QYP75" s="72"/>
      <c r="QYQ75" s="72"/>
      <c r="QYR75" s="72"/>
      <c r="QYS75" s="72"/>
      <c r="QYT75" s="72"/>
      <c r="QYU75" s="72"/>
      <c r="QYV75" s="72"/>
      <c r="QYW75" s="72"/>
      <c r="QYX75" s="72"/>
      <c r="QYY75" s="72"/>
      <c r="QYZ75" s="72"/>
      <c r="QZA75" s="72"/>
      <c r="QZB75" s="72"/>
      <c r="QZC75" s="72"/>
      <c r="QZD75" s="72"/>
      <c r="QZE75" s="72"/>
      <c r="QZF75" s="72"/>
      <c r="QZG75" s="72"/>
      <c r="QZH75" s="72"/>
      <c r="QZI75" s="72"/>
      <c r="QZJ75" s="72"/>
      <c r="QZK75" s="72"/>
      <c r="QZL75" s="72"/>
      <c r="QZM75" s="72"/>
      <c r="QZN75" s="72"/>
      <c r="QZO75" s="72"/>
      <c r="QZP75" s="72"/>
      <c r="QZQ75" s="72"/>
      <c r="QZR75" s="72"/>
      <c r="QZS75" s="72"/>
      <c r="QZT75" s="72"/>
      <c r="QZU75" s="72"/>
      <c r="QZV75" s="72"/>
      <c r="QZW75" s="72"/>
      <c r="QZX75" s="72"/>
      <c r="QZY75" s="72"/>
      <c r="QZZ75" s="72"/>
      <c r="RAA75" s="72"/>
      <c r="RAB75" s="72"/>
      <c r="RAC75" s="72"/>
      <c r="RAD75" s="72"/>
      <c r="RAE75" s="72"/>
      <c r="RAF75" s="72"/>
      <c r="RAG75" s="72"/>
      <c r="RAH75" s="72"/>
      <c r="RAI75" s="72"/>
      <c r="RAJ75" s="72"/>
      <c r="RAK75" s="72"/>
      <c r="RAL75" s="72"/>
      <c r="RAM75" s="72"/>
      <c r="RAN75" s="72"/>
      <c r="RAO75" s="72"/>
      <c r="RAP75" s="72"/>
      <c r="RAQ75" s="72"/>
      <c r="RAR75" s="72"/>
      <c r="RAS75" s="72"/>
      <c r="RAT75" s="72"/>
      <c r="RAU75" s="72"/>
      <c r="RAV75" s="72"/>
      <c r="RAW75" s="72"/>
      <c r="RAX75" s="72"/>
      <c r="RAY75" s="72"/>
      <c r="RAZ75" s="72"/>
      <c r="RBA75" s="72"/>
      <c r="RBB75" s="72"/>
      <c r="RBC75" s="72"/>
      <c r="RBD75" s="72"/>
      <c r="RBE75" s="72"/>
      <c r="RBF75" s="72"/>
      <c r="RBG75" s="72"/>
      <c r="RBH75" s="72"/>
      <c r="RBI75" s="72"/>
      <c r="RBJ75" s="72"/>
      <c r="RBK75" s="72"/>
      <c r="RBL75" s="72"/>
      <c r="RBM75" s="72"/>
      <c r="RBN75" s="72"/>
      <c r="RBO75" s="72"/>
      <c r="RBP75" s="72"/>
      <c r="RBQ75" s="72"/>
      <c r="RBR75" s="72"/>
      <c r="RBS75" s="72"/>
      <c r="RBT75" s="72"/>
      <c r="RBU75" s="72"/>
      <c r="RBV75" s="72"/>
      <c r="RBW75" s="72"/>
      <c r="RBX75" s="72"/>
      <c r="RBY75" s="72"/>
      <c r="RBZ75" s="72"/>
      <c r="RCA75" s="72"/>
      <c r="RCB75" s="72"/>
      <c r="RCC75" s="72"/>
      <c r="RCD75" s="72"/>
      <c r="RCE75" s="72"/>
      <c r="RCF75" s="72"/>
      <c r="RCG75" s="72"/>
      <c r="RCH75" s="72"/>
      <c r="RCI75" s="72"/>
      <c r="RCJ75" s="72"/>
      <c r="RCK75" s="72"/>
      <c r="RCL75" s="72"/>
      <c r="RCM75" s="72"/>
      <c r="RCN75" s="72"/>
      <c r="RCO75" s="72"/>
      <c r="RCP75" s="72"/>
      <c r="RCQ75" s="72"/>
      <c r="RCR75" s="72"/>
      <c r="RCS75" s="72"/>
      <c r="RCT75" s="72"/>
      <c r="RCU75" s="72"/>
      <c r="RCV75" s="72"/>
      <c r="RCW75" s="72"/>
      <c r="RCX75" s="72"/>
      <c r="RCY75" s="72"/>
      <c r="RCZ75" s="72"/>
      <c r="RDA75" s="72"/>
      <c r="RDB75" s="72"/>
      <c r="RDC75" s="72"/>
      <c r="RDD75" s="72"/>
      <c r="RDE75" s="72"/>
      <c r="RDF75" s="72"/>
      <c r="RDG75" s="72"/>
      <c r="RDH75" s="72"/>
      <c r="RDI75" s="72"/>
      <c r="RDJ75" s="72"/>
      <c r="RDK75" s="72"/>
      <c r="RDL75" s="72"/>
      <c r="RDM75" s="72"/>
      <c r="RDN75" s="72"/>
      <c r="RDO75" s="72"/>
      <c r="RDP75" s="72"/>
      <c r="RDQ75" s="72"/>
      <c r="RDR75" s="72"/>
      <c r="RDS75" s="72"/>
      <c r="RDT75" s="72"/>
      <c r="RDU75" s="72"/>
      <c r="RDV75" s="72"/>
      <c r="RDW75" s="72"/>
      <c r="RDX75" s="72"/>
      <c r="RDY75" s="72"/>
      <c r="RDZ75" s="72"/>
      <c r="REA75" s="72"/>
      <c r="REB75" s="72"/>
      <c r="REC75" s="72"/>
      <c r="RED75" s="72"/>
      <c r="REE75" s="72"/>
      <c r="REF75" s="72"/>
      <c r="REG75" s="72"/>
      <c r="REH75" s="72"/>
      <c r="REI75" s="72"/>
      <c r="REJ75" s="72"/>
      <c r="REK75" s="72"/>
      <c r="REL75" s="72"/>
      <c r="REM75" s="72"/>
      <c r="REN75" s="72"/>
      <c r="REO75" s="72"/>
      <c r="REP75" s="72"/>
      <c r="REQ75" s="72"/>
      <c r="RER75" s="72"/>
      <c r="RES75" s="72"/>
      <c r="RET75" s="72"/>
      <c r="REU75" s="72"/>
      <c r="REV75" s="72"/>
      <c r="REW75" s="72"/>
      <c r="REX75" s="72"/>
      <c r="REY75" s="72"/>
      <c r="REZ75" s="72"/>
      <c r="RFA75" s="72"/>
      <c r="RFB75" s="72"/>
      <c r="RFC75" s="72"/>
      <c r="RFD75" s="72"/>
      <c r="RFE75" s="72"/>
      <c r="RFF75" s="72"/>
      <c r="RFG75" s="72"/>
      <c r="RFH75" s="72"/>
      <c r="RFI75" s="72"/>
      <c r="RFJ75" s="72"/>
      <c r="RFK75" s="72"/>
      <c r="RFL75" s="72"/>
      <c r="RFM75" s="72"/>
      <c r="RFN75" s="72"/>
      <c r="RFO75" s="72"/>
      <c r="RFP75" s="72"/>
      <c r="RFQ75" s="72"/>
      <c r="RFR75" s="72"/>
      <c r="RFS75" s="72"/>
      <c r="RFT75" s="72"/>
      <c r="RFU75" s="72"/>
      <c r="RFV75" s="72"/>
      <c r="RFW75" s="72"/>
      <c r="RFX75" s="72"/>
      <c r="RFY75" s="72"/>
      <c r="RFZ75" s="72"/>
      <c r="RGA75" s="72"/>
      <c r="RGB75" s="72"/>
      <c r="RGC75" s="72"/>
      <c r="RGD75" s="72"/>
      <c r="RGE75" s="72"/>
      <c r="RGF75" s="72"/>
      <c r="RGG75" s="72"/>
      <c r="RGH75" s="72"/>
      <c r="RGI75" s="72"/>
      <c r="RGJ75" s="72"/>
      <c r="RGK75" s="72"/>
      <c r="RGL75" s="72"/>
      <c r="RGM75" s="72"/>
      <c r="RGN75" s="72"/>
      <c r="RGO75" s="72"/>
      <c r="RGP75" s="72"/>
      <c r="RGQ75" s="72"/>
      <c r="RGR75" s="72"/>
      <c r="RGS75" s="72"/>
      <c r="RGT75" s="72"/>
      <c r="RGU75" s="72"/>
      <c r="RGV75" s="72"/>
      <c r="RGW75" s="72"/>
      <c r="RGX75" s="72"/>
      <c r="RGY75" s="72"/>
      <c r="RGZ75" s="72"/>
      <c r="RHA75" s="72"/>
      <c r="RHB75" s="72"/>
      <c r="RHC75" s="72"/>
      <c r="RHD75" s="72"/>
      <c r="RHE75" s="72"/>
      <c r="RHF75" s="72"/>
      <c r="RHG75" s="72"/>
      <c r="RHH75" s="72"/>
      <c r="RHI75" s="72"/>
      <c r="RHJ75" s="72"/>
      <c r="RHK75" s="72"/>
      <c r="RHL75" s="72"/>
      <c r="RHM75" s="72"/>
      <c r="RHN75" s="72"/>
      <c r="RHO75" s="72"/>
      <c r="RHP75" s="72"/>
      <c r="RHQ75" s="72"/>
      <c r="RHR75" s="72"/>
      <c r="RHS75" s="72"/>
      <c r="RHT75" s="72"/>
      <c r="RHU75" s="72"/>
      <c r="RHV75" s="72"/>
      <c r="RHW75" s="72"/>
      <c r="RHX75" s="72"/>
      <c r="RHY75" s="72"/>
      <c r="RHZ75" s="72"/>
      <c r="RIA75" s="72"/>
      <c r="RIB75" s="72"/>
      <c r="RIC75" s="72"/>
      <c r="RID75" s="72"/>
      <c r="RIE75" s="72"/>
      <c r="RIF75" s="72"/>
      <c r="RIG75" s="72"/>
      <c r="RIH75" s="72"/>
      <c r="RII75" s="72"/>
      <c r="RIJ75" s="72"/>
      <c r="RIK75" s="72"/>
      <c r="RIL75" s="72"/>
      <c r="RIM75" s="72"/>
      <c r="RIN75" s="72"/>
      <c r="RIO75" s="72"/>
      <c r="RIP75" s="72"/>
      <c r="RIQ75" s="72"/>
      <c r="RIR75" s="72"/>
      <c r="RIS75" s="72"/>
      <c r="RIT75" s="72"/>
      <c r="RIU75" s="72"/>
      <c r="RIV75" s="72"/>
      <c r="RIW75" s="72"/>
      <c r="RIX75" s="72"/>
      <c r="RIY75" s="72"/>
      <c r="RIZ75" s="72"/>
      <c r="RJA75" s="72"/>
      <c r="RJB75" s="72"/>
      <c r="RJC75" s="72"/>
      <c r="RJD75" s="72"/>
      <c r="RJE75" s="72"/>
      <c r="RJF75" s="72"/>
      <c r="RJG75" s="72"/>
      <c r="RJH75" s="72"/>
      <c r="RJI75" s="72"/>
      <c r="RJJ75" s="72"/>
      <c r="RJK75" s="72"/>
      <c r="RJL75" s="72"/>
      <c r="RJM75" s="72"/>
      <c r="RJN75" s="72"/>
      <c r="RJO75" s="72"/>
      <c r="RJP75" s="72"/>
      <c r="RJQ75" s="72"/>
      <c r="RJR75" s="72"/>
      <c r="RJS75" s="72"/>
      <c r="RJT75" s="72"/>
      <c r="RJU75" s="72"/>
      <c r="RJV75" s="72"/>
      <c r="RJW75" s="72"/>
      <c r="RJX75" s="72"/>
      <c r="RJY75" s="72"/>
      <c r="RJZ75" s="72"/>
      <c r="RKA75" s="72"/>
      <c r="RKB75" s="72"/>
      <c r="RKC75" s="72"/>
      <c r="RKD75" s="72"/>
      <c r="RKE75" s="72"/>
      <c r="RKF75" s="72"/>
      <c r="RKG75" s="72"/>
      <c r="RKH75" s="72"/>
      <c r="RKI75" s="72"/>
      <c r="RKJ75" s="72"/>
      <c r="RKK75" s="72"/>
      <c r="RKL75" s="72"/>
      <c r="RKM75" s="72"/>
      <c r="RKN75" s="72"/>
      <c r="RKO75" s="72"/>
      <c r="RKP75" s="72"/>
      <c r="RKQ75" s="72"/>
      <c r="RKR75" s="72"/>
      <c r="RKS75" s="72"/>
      <c r="RKT75" s="72"/>
      <c r="RKU75" s="72"/>
      <c r="RKV75" s="72"/>
      <c r="RKW75" s="72"/>
      <c r="RKX75" s="72"/>
      <c r="RKY75" s="72"/>
      <c r="RKZ75" s="72"/>
      <c r="RLA75" s="72"/>
      <c r="RLB75" s="72"/>
      <c r="RLC75" s="72"/>
      <c r="RLD75" s="72"/>
      <c r="RLE75" s="72"/>
      <c r="RLF75" s="72"/>
      <c r="RLG75" s="72"/>
      <c r="RLH75" s="72"/>
      <c r="RLI75" s="72"/>
      <c r="RLJ75" s="72"/>
      <c r="RLK75" s="72"/>
      <c r="RLL75" s="72"/>
      <c r="RLM75" s="72"/>
      <c r="RLN75" s="72"/>
      <c r="RLO75" s="72"/>
      <c r="RLP75" s="72"/>
      <c r="RLQ75" s="72"/>
      <c r="RLR75" s="72"/>
      <c r="RLS75" s="72"/>
      <c r="RLT75" s="72"/>
      <c r="RLU75" s="72"/>
      <c r="RLV75" s="72"/>
      <c r="RLW75" s="72"/>
      <c r="RLX75" s="72"/>
      <c r="RLY75" s="72"/>
      <c r="RLZ75" s="72"/>
      <c r="RMA75" s="72"/>
      <c r="RMB75" s="72"/>
      <c r="RMC75" s="72"/>
      <c r="RMD75" s="72"/>
      <c r="RME75" s="72"/>
      <c r="RMF75" s="72"/>
      <c r="RMG75" s="72"/>
      <c r="RMH75" s="72"/>
      <c r="RMI75" s="72"/>
      <c r="RMJ75" s="72"/>
      <c r="RMK75" s="72"/>
      <c r="RML75" s="72"/>
      <c r="RMM75" s="72"/>
      <c r="RMN75" s="72"/>
      <c r="RMO75" s="72"/>
      <c r="RMP75" s="72"/>
      <c r="RMQ75" s="72"/>
      <c r="RMR75" s="72"/>
      <c r="RMS75" s="72"/>
      <c r="RMT75" s="72"/>
      <c r="RMU75" s="72"/>
      <c r="RMV75" s="72"/>
      <c r="RMW75" s="72"/>
      <c r="RMX75" s="72"/>
      <c r="RMY75" s="72"/>
      <c r="RMZ75" s="72"/>
      <c r="RNA75" s="72"/>
      <c r="RNB75" s="72"/>
      <c r="RNC75" s="72"/>
      <c r="RND75" s="72"/>
      <c r="RNE75" s="72"/>
      <c r="RNF75" s="72"/>
      <c r="RNG75" s="72"/>
      <c r="RNH75" s="72"/>
      <c r="RNI75" s="72"/>
      <c r="RNJ75" s="72"/>
      <c r="RNK75" s="72"/>
      <c r="RNL75" s="72"/>
      <c r="RNM75" s="72"/>
      <c r="RNN75" s="72"/>
      <c r="RNO75" s="72"/>
      <c r="RNP75" s="72"/>
      <c r="RNQ75" s="72"/>
      <c r="RNR75" s="72"/>
      <c r="RNS75" s="72"/>
      <c r="RNT75" s="72"/>
      <c r="RNU75" s="72"/>
      <c r="RNV75" s="72"/>
      <c r="RNW75" s="72"/>
      <c r="RNX75" s="72"/>
      <c r="RNY75" s="72"/>
      <c r="RNZ75" s="72"/>
      <c r="ROA75" s="72"/>
      <c r="ROB75" s="72"/>
      <c r="ROC75" s="72"/>
      <c r="ROD75" s="72"/>
      <c r="ROE75" s="72"/>
      <c r="ROF75" s="72"/>
      <c r="ROG75" s="72"/>
      <c r="ROH75" s="72"/>
      <c r="ROI75" s="72"/>
      <c r="ROJ75" s="72"/>
      <c r="ROK75" s="72"/>
      <c r="ROL75" s="72"/>
      <c r="ROM75" s="72"/>
      <c r="RON75" s="72"/>
      <c r="ROO75" s="72"/>
      <c r="ROP75" s="72"/>
      <c r="ROQ75" s="72"/>
      <c r="ROR75" s="72"/>
      <c r="ROS75" s="72"/>
      <c r="ROT75" s="72"/>
      <c r="ROU75" s="72"/>
      <c r="ROV75" s="72"/>
      <c r="ROW75" s="72"/>
      <c r="ROX75" s="72"/>
      <c r="ROY75" s="72"/>
      <c r="ROZ75" s="72"/>
      <c r="RPA75" s="72"/>
      <c r="RPB75" s="72"/>
      <c r="RPC75" s="72"/>
      <c r="RPD75" s="72"/>
      <c r="RPE75" s="72"/>
      <c r="RPF75" s="72"/>
      <c r="RPG75" s="72"/>
      <c r="RPH75" s="72"/>
      <c r="RPI75" s="72"/>
      <c r="RPJ75" s="72"/>
      <c r="RPK75" s="72"/>
      <c r="RPL75" s="72"/>
      <c r="RPM75" s="72"/>
      <c r="RPN75" s="72"/>
      <c r="RPO75" s="72"/>
      <c r="RPP75" s="72"/>
      <c r="RPQ75" s="72"/>
      <c r="RPR75" s="72"/>
      <c r="RPS75" s="72"/>
      <c r="RPT75" s="72"/>
      <c r="RPU75" s="72"/>
      <c r="RPV75" s="72"/>
      <c r="RPW75" s="72"/>
      <c r="RPX75" s="72"/>
      <c r="RPY75" s="72"/>
      <c r="RPZ75" s="72"/>
      <c r="RQA75" s="72"/>
      <c r="RQB75" s="72"/>
      <c r="RQC75" s="72"/>
      <c r="RQD75" s="72"/>
      <c r="RQE75" s="72"/>
      <c r="RQF75" s="72"/>
      <c r="RQG75" s="72"/>
      <c r="RQH75" s="72"/>
      <c r="RQI75" s="72"/>
      <c r="RQJ75" s="72"/>
      <c r="RQK75" s="72"/>
      <c r="RQL75" s="72"/>
      <c r="RQM75" s="72"/>
      <c r="RQN75" s="72"/>
      <c r="RQO75" s="72"/>
      <c r="RQP75" s="72"/>
      <c r="RQQ75" s="72"/>
      <c r="RQR75" s="72"/>
      <c r="RQS75" s="72"/>
      <c r="RQT75" s="72"/>
      <c r="RQU75" s="72"/>
      <c r="RQV75" s="72"/>
      <c r="RQW75" s="72"/>
      <c r="RQX75" s="72"/>
      <c r="RQY75" s="72"/>
      <c r="RQZ75" s="72"/>
      <c r="RRA75" s="72"/>
      <c r="RRB75" s="72"/>
      <c r="RRC75" s="72"/>
      <c r="RRD75" s="72"/>
      <c r="RRE75" s="72"/>
      <c r="RRF75" s="72"/>
      <c r="RRG75" s="72"/>
      <c r="RRH75" s="72"/>
      <c r="RRI75" s="72"/>
      <c r="RRJ75" s="72"/>
      <c r="RRK75" s="72"/>
      <c r="RRL75" s="72"/>
      <c r="RRM75" s="72"/>
      <c r="RRN75" s="72"/>
      <c r="RRO75" s="72"/>
      <c r="RRP75" s="72"/>
      <c r="RRQ75" s="72"/>
      <c r="RRR75" s="72"/>
      <c r="RRS75" s="72"/>
      <c r="RRT75" s="72"/>
      <c r="RRU75" s="72"/>
      <c r="RRV75" s="72"/>
      <c r="RRW75" s="72"/>
      <c r="RRX75" s="72"/>
      <c r="RRY75" s="72"/>
      <c r="RRZ75" s="72"/>
      <c r="RSA75" s="72"/>
      <c r="RSB75" s="72"/>
      <c r="RSC75" s="72"/>
      <c r="RSD75" s="72"/>
      <c r="RSE75" s="72"/>
      <c r="RSF75" s="72"/>
      <c r="RSG75" s="72"/>
      <c r="RSH75" s="72"/>
      <c r="RSI75" s="72"/>
      <c r="RSJ75" s="72"/>
      <c r="RSK75" s="72"/>
      <c r="RSL75" s="72"/>
      <c r="RSM75" s="72"/>
      <c r="RSN75" s="72"/>
      <c r="RSO75" s="72"/>
      <c r="RSP75" s="72"/>
      <c r="RSQ75" s="72"/>
      <c r="RSR75" s="72"/>
      <c r="RSS75" s="72"/>
      <c r="RST75" s="72"/>
      <c r="RSU75" s="72"/>
      <c r="RSV75" s="72"/>
      <c r="RSW75" s="72"/>
      <c r="RSX75" s="72"/>
      <c r="RSY75" s="72"/>
      <c r="RSZ75" s="72"/>
      <c r="RTA75" s="72"/>
      <c r="RTB75" s="72"/>
      <c r="RTC75" s="72"/>
      <c r="RTD75" s="72"/>
      <c r="RTE75" s="72"/>
      <c r="RTF75" s="72"/>
      <c r="RTG75" s="72"/>
      <c r="RTH75" s="72"/>
      <c r="RTI75" s="72"/>
      <c r="RTJ75" s="72"/>
      <c r="RTK75" s="72"/>
      <c r="RTL75" s="72"/>
      <c r="RTM75" s="72"/>
      <c r="RTN75" s="72"/>
      <c r="RTO75" s="72"/>
      <c r="RTP75" s="72"/>
      <c r="RTQ75" s="72"/>
      <c r="RTR75" s="72"/>
      <c r="RTS75" s="72"/>
      <c r="RTT75" s="72"/>
      <c r="RTU75" s="72"/>
      <c r="RTV75" s="72"/>
      <c r="RTW75" s="72"/>
      <c r="RTX75" s="72"/>
      <c r="RTY75" s="72"/>
      <c r="RTZ75" s="72"/>
      <c r="RUA75" s="72"/>
      <c r="RUB75" s="72"/>
      <c r="RUC75" s="72"/>
      <c r="RUD75" s="72"/>
      <c r="RUE75" s="72"/>
      <c r="RUF75" s="72"/>
      <c r="RUG75" s="72"/>
      <c r="RUH75" s="72"/>
      <c r="RUI75" s="72"/>
      <c r="RUJ75" s="72"/>
      <c r="RUK75" s="72"/>
      <c r="RUL75" s="72"/>
      <c r="RUM75" s="72"/>
      <c r="RUN75" s="72"/>
      <c r="RUO75" s="72"/>
      <c r="RUP75" s="72"/>
      <c r="RUQ75" s="72"/>
      <c r="RUR75" s="72"/>
      <c r="RUS75" s="72"/>
      <c r="RUT75" s="72"/>
      <c r="RUU75" s="72"/>
      <c r="RUV75" s="72"/>
      <c r="RUW75" s="72"/>
      <c r="RUX75" s="72"/>
      <c r="RUY75" s="72"/>
      <c r="RUZ75" s="72"/>
      <c r="RVA75" s="72"/>
      <c r="RVB75" s="72"/>
      <c r="RVC75" s="72"/>
      <c r="RVD75" s="72"/>
      <c r="RVE75" s="72"/>
      <c r="RVF75" s="72"/>
      <c r="RVG75" s="72"/>
      <c r="RVH75" s="72"/>
      <c r="RVI75" s="72"/>
      <c r="RVJ75" s="72"/>
      <c r="RVK75" s="72"/>
      <c r="RVL75" s="72"/>
      <c r="RVM75" s="72"/>
      <c r="RVN75" s="72"/>
      <c r="RVO75" s="72"/>
      <c r="RVP75" s="72"/>
      <c r="RVQ75" s="72"/>
      <c r="RVR75" s="72"/>
      <c r="RVS75" s="72"/>
      <c r="RVT75" s="72"/>
      <c r="RVU75" s="72"/>
      <c r="RVV75" s="72"/>
      <c r="RVW75" s="72"/>
      <c r="RVX75" s="72"/>
      <c r="RVY75" s="72"/>
      <c r="RVZ75" s="72"/>
      <c r="RWA75" s="72"/>
      <c r="RWB75" s="72"/>
      <c r="RWC75" s="72"/>
      <c r="RWD75" s="72"/>
      <c r="RWE75" s="72"/>
      <c r="RWF75" s="72"/>
      <c r="RWG75" s="72"/>
      <c r="RWH75" s="72"/>
      <c r="RWI75" s="72"/>
      <c r="RWJ75" s="72"/>
      <c r="RWK75" s="72"/>
      <c r="RWL75" s="72"/>
      <c r="RWM75" s="72"/>
      <c r="RWN75" s="72"/>
      <c r="RWO75" s="72"/>
      <c r="RWP75" s="72"/>
      <c r="RWQ75" s="72"/>
      <c r="RWR75" s="72"/>
      <c r="RWS75" s="72"/>
      <c r="RWT75" s="72"/>
      <c r="RWU75" s="72"/>
      <c r="RWV75" s="72"/>
      <c r="RWW75" s="72"/>
      <c r="RWX75" s="72"/>
      <c r="RWY75" s="72"/>
      <c r="RWZ75" s="72"/>
      <c r="RXA75" s="72"/>
      <c r="RXB75" s="72"/>
      <c r="RXC75" s="72"/>
      <c r="RXD75" s="72"/>
      <c r="RXE75" s="72"/>
      <c r="RXF75" s="72"/>
      <c r="RXG75" s="72"/>
      <c r="RXH75" s="72"/>
      <c r="RXI75" s="72"/>
      <c r="RXJ75" s="72"/>
      <c r="RXK75" s="72"/>
      <c r="RXL75" s="72"/>
      <c r="RXM75" s="72"/>
      <c r="RXN75" s="72"/>
      <c r="RXO75" s="72"/>
      <c r="RXP75" s="72"/>
      <c r="RXQ75" s="72"/>
      <c r="RXR75" s="72"/>
      <c r="RXS75" s="72"/>
      <c r="RXT75" s="72"/>
      <c r="RXU75" s="72"/>
      <c r="RXV75" s="72"/>
      <c r="RXW75" s="72"/>
      <c r="RXX75" s="72"/>
      <c r="RXY75" s="72"/>
      <c r="RXZ75" s="72"/>
      <c r="RYA75" s="72"/>
      <c r="RYB75" s="72"/>
      <c r="RYC75" s="72"/>
      <c r="RYD75" s="72"/>
      <c r="RYE75" s="72"/>
      <c r="RYF75" s="72"/>
      <c r="RYG75" s="72"/>
      <c r="RYH75" s="72"/>
      <c r="RYI75" s="72"/>
      <c r="RYJ75" s="72"/>
      <c r="RYK75" s="72"/>
      <c r="RYL75" s="72"/>
      <c r="RYM75" s="72"/>
      <c r="RYN75" s="72"/>
      <c r="RYO75" s="72"/>
      <c r="RYP75" s="72"/>
      <c r="RYQ75" s="72"/>
      <c r="RYR75" s="72"/>
      <c r="RYS75" s="72"/>
      <c r="RYT75" s="72"/>
      <c r="RYU75" s="72"/>
      <c r="RYV75" s="72"/>
      <c r="RYW75" s="72"/>
      <c r="RYX75" s="72"/>
      <c r="RYY75" s="72"/>
      <c r="RYZ75" s="72"/>
      <c r="RZA75" s="72"/>
      <c r="RZB75" s="72"/>
      <c r="RZC75" s="72"/>
      <c r="RZD75" s="72"/>
      <c r="RZE75" s="72"/>
      <c r="RZF75" s="72"/>
      <c r="RZG75" s="72"/>
      <c r="RZH75" s="72"/>
      <c r="RZI75" s="72"/>
      <c r="RZJ75" s="72"/>
      <c r="RZK75" s="72"/>
      <c r="RZL75" s="72"/>
      <c r="RZM75" s="72"/>
      <c r="RZN75" s="72"/>
      <c r="RZO75" s="72"/>
      <c r="RZP75" s="72"/>
      <c r="RZQ75" s="72"/>
      <c r="RZR75" s="72"/>
      <c r="RZS75" s="72"/>
      <c r="RZT75" s="72"/>
      <c r="RZU75" s="72"/>
      <c r="RZV75" s="72"/>
      <c r="RZW75" s="72"/>
      <c r="RZX75" s="72"/>
      <c r="RZY75" s="72"/>
      <c r="RZZ75" s="72"/>
      <c r="SAA75" s="72"/>
      <c r="SAB75" s="72"/>
      <c r="SAC75" s="72"/>
      <c r="SAD75" s="72"/>
      <c r="SAE75" s="72"/>
      <c r="SAF75" s="72"/>
      <c r="SAG75" s="72"/>
      <c r="SAH75" s="72"/>
      <c r="SAI75" s="72"/>
      <c r="SAJ75" s="72"/>
      <c r="SAK75" s="72"/>
      <c r="SAL75" s="72"/>
      <c r="SAM75" s="72"/>
      <c r="SAN75" s="72"/>
      <c r="SAO75" s="72"/>
      <c r="SAP75" s="72"/>
      <c r="SAQ75" s="72"/>
      <c r="SAR75" s="72"/>
      <c r="SAS75" s="72"/>
      <c r="SAT75" s="72"/>
      <c r="SAU75" s="72"/>
      <c r="SAV75" s="72"/>
      <c r="SAW75" s="72"/>
      <c r="SAX75" s="72"/>
      <c r="SAY75" s="72"/>
      <c r="SAZ75" s="72"/>
      <c r="SBA75" s="72"/>
      <c r="SBB75" s="72"/>
      <c r="SBC75" s="72"/>
      <c r="SBD75" s="72"/>
      <c r="SBE75" s="72"/>
      <c r="SBF75" s="72"/>
      <c r="SBG75" s="72"/>
      <c r="SBH75" s="72"/>
      <c r="SBI75" s="72"/>
      <c r="SBJ75" s="72"/>
      <c r="SBK75" s="72"/>
      <c r="SBL75" s="72"/>
      <c r="SBM75" s="72"/>
      <c r="SBN75" s="72"/>
      <c r="SBO75" s="72"/>
      <c r="SBP75" s="72"/>
      <c r="SBQ75" s="72"/>
      <c r="SBR75" s="72"/>
      <c r="SBS75" s="72"/>
      <c r="SBT75" s="72"/>
      <c r="SBU75" s="72"/>
      <c r="SBV75" s="72"/>
      <c r="SBW75" s="72"/>
      <c r="SBX75" s="72"/>
      <c r="SBY75" s="72"/>
      <c r="SBZ75" s="72"/>
      <c r="SCA75" s="72"/>
      <c r="SCB75" s="72"/>
      <c r="SCC75" s="72"/>
      <c r="SCD75" s="72"/>
      <c r="SCE75" s="72"/>
      <c r="SCF75" s="72"/>
      <c r="SCG75" s="72"/>
      <c r="SCH75" s="72"/>
      <c r="SCI75" s="72"/>
      <c r="SCJ75" s="72"/>
      <c r="SCK75" s="72"/>
      <c r="SCL75" s="72"/>
      <c r="SCM75" s="72"/>
      <c r="SCN75" s="72"/>
      <c r="SCO75" s="72"/>
      <c r="SCP75" s="72"/>
      <c r="SCQ75" s="72"/>
      <c r="SCR75" s="72"/>
      <c r="SCS75" s="72"/>
      <c r="SCT75" s="72"/>
      <c r="SCU75" s="72"/>
      <c r="SCV75" s="72"/>
      <c r="SCW75" s="72"/>
      <c r="SCX75" s="72"/>
      <c r="SCY75" s="72"/>
      <c r="SCZ75" s="72"/>
      <c r="SDA75" s="72"/>
      <c r="SDB75" s="72"/>
      <c r="SDC75" s="72"/>
      <c r="SDD75" s="72"/>
      <c r="SDE75" s="72"/>
      <c r="SDF75" s="72"/>
      <c r="SDG75" s="72"/>
      <c r="SDH75" s="72"/>
      <c r="SDI75" s="72"/>
      <c r="SDJ75" s="72"/>
      <c r="SDK75" s="72"/>
      <c r="SDL75" s="72"/>
      <c r="SDM75" s="72"/>
      <c r="SDN75" s="72"/>
      <c r="SDO75" s="72"/>
      <c r="SDP75" s="72"/>
      <c r="SDQ75" s="72"/>
      <c r="SDR75" s="72"/>
      <c r="SDS75" s="72"/>
      <c r="SDT75" s="72"/>
      <c r="SDU75" s="72"/>
      <c r="SDV75" s="72"/>
      <c r="SDW75" s="72"/>
      <c r="SDX75" s="72"/>
      <c r="SDY75" s="72"/>
      <c r="SDZ75" s="72"/>
      <c r="SEA75" s="72"/>
      <c r="SEB75" s="72"/>
      <c r="SEC75" s="72"/>
      <c r="SED75" s="72"/>
      <c r="SEE75" s="72"/>
      <c r="SEF75" s="72"/>
      <c r="SEG75" s="72"/>
      <c r="SEH75" s="72"/>
      <c r="SEI75" s="72"/>
      <c r="SEJ75" s="72"/>
      <c r="SEK75" s="72"/>
      <c r="SEL75" s="72"/>
      <c r="SEM75" s="72"/>
      <c r="SEN75" s="72"/>
      <c r="SEO75" s="72"/>
      <c r="SEP75" s="72"/>
      <c r="SEQ75" s="72"/>
      <c r="SER75" s="72"/>
      <c r="SES75" s="72"/>
      <c r="SET75" s="72"/>
      <c r="SEU75" s="72"/>
      <c r="SEV75" s="72"/>
      <c r="SEW75" s="72"/>
      <c r="SEX75" s="72"/>
      <c r="SEY75" s="72"/>
      <c r="SEZ75" s="72"/>
      <c r="SFA75" s="72"/>
      <c r="SFB75" s="72"/>
      <c r="SFC75" s="72"/>
      <c r="SFD75" s="72"/>
      <c r="SFE75" s="72"/>
      <c r="SFF75" s="72"/>
      <c r="SFG75" s="72"/>
      <c r="SFH75" s="72"/>
      <c r="SFI75" s="72"/>
      <c r="SFJ75" s="72"/>
      <c r="SFK75" s="72"/>
      <c r="SFL75" s="72"/>
      <c r="SFM75" s="72"/>
      <c r="SFN75" s="72"/>
      <c r="SFO75" s="72"/>
      <c r="SFP75" s="72"/>
      <c r="SFQ75" s="72"/>
      <c r="SFR75" s="72"/>
      <c r="SFS75" s="72"/>
      <c r="SFT75" s="72"/>
      <c r="SFU75" s="72"/>
      <c r="SFV75" s="72"/>
      <c r="SFW75" s="72"/>
      <c r="SFX75" s="72"/>
      <c r="SFY75" s="72"/>
      <c r="SFZ75" s="72"/>
      <c r="SGA75" s="72"/>
      <c r="SGB75" s="72"/>
      <c r="SGC75" s="72"/>
      <c r="SGD75" s="72"/>
      <c r="SGE75" s="72"/>
      <c r="SGF75" s="72"/>
      <c r="SGG75" s="72"/>
      <c r="SGH75" s="72"/>
      <c r="SGI75" s="72"/>
      <c r="SGJ75" s="72"/>
      <c r="SGK75" s="72"/>
      <c r="SGL75" s="72"/>
      <c r="SGM75" s="72"/>
      <c r="SGN75" s="72"/>
      <c r="SGO75" s="72"/>
      <c r="SGP75" s="72"/>
      <c r="SGQ75" s="72"/>
      <c r="SGR75" s="72"/>
      <c r="SGS75" s="72"/>
      <c r="SGT75" s="72"/>
      <c r="SGU75" s="72"/>
      <c r="SGV75" s="72"/>
      <c r="SGW75" s="72"/>
      <c r="SGX75" s="72"/>
      <c r="SGY75" s="72"/>
      <c r="SGZ75" s="72"/>
      <c r="SHA75" s="72"/>
      <c r="SHB75" s="72"/>
      <c r="SHC75" s="72"/>
      <c r="SHD75" s="72"/>
      <c r="SHE75" s="72"/>
      <c r="SHF75" s="72"/>
      <c r="SHG75" s="72"/>
      <c r="SHH75" s="72"/>
      <c r="SHI75" s="72"/>
      <c r="SHJ75" s="72"/>
      <c r="SHK75" s="72"/>
      <c r="SHL75" s="72"/>
      <c r="SHM75" s="72"/>
      <c r="SHN75" s="72"/>
      <c r="SHO75" s="72"/>
      <c r="SHP75" s="72"/>
      <c r="SHQ75" s="72"/>
      <c r="SHR75" s="72"/>
      <c r="SHS75" s="72"/>
      <c r="SHT75" s="72"/>
      <c r="SHU75" s="72"/>
      <c r="SHV75" s="72"/>
      <c r="SHW75" s="72"/>
      <c r="SHX75" s="72"/>
      <c r="SHY75" s="72"/>
      <c r="SHZ75" s="72"/>
      <c r="SIA75" s="72"/>
      <c r="SIB75" s="72"/>
      <c r="SIC75" s="72"/>
      <c r="SID75" s="72"/>
      <c r="SIE75" s="72"/>
      <c r="SIF75" s="72"/>
      <c r="SIG75" s="72"/>
      <c r="SIH75" s="72"/>
      <c r="SII75" s="72"/>
      <c r="SIJ75" s="72"/>
      <c r="SIK75" s="72"/>
      <c r="SIL75" s="72"/>
      <c r="SIM75" s="72"/>
      <c r="SIN75" s="72"/>
      <c r="SIO75" s="72"/>
      <c r="SIP75" s="72"/>
      <c r="SIQ75" s="72"/>
      <c r="SIR75" s="72"/>
      <c r="SIS75" s="72"/>
      <c r="SIT75" s="72"/>
      <c r="SIU75" s="72"/>
      <c r="SIV75" s="72"/>
      <c r="SIW75" s="72"/>
      <c r="SIX75" s="72"/>
      <c r="SIY75" s="72"/>
      <c r="SIZ75" s="72"/>
      <c r="SJA75" s="72"/>
      <c r="SJB75" s="72"/>
      <c r="SJC75" s="72"/>
      <c r="SJD75" s="72"/>
      <c r="SJE75" s="72"/>
      <c r="SJF75" s="72"/>
      <c r="SJG75" s="72"/>
      <c r="SJH75" s="72"/>
      <c r="SJI75" s="72"/>
      <c r="SJJ75" s="72"/>
      <c r="SJK75" s="72"/>
      <c r="SJL75" s="72"/>
      <c r="SJM75" s="72"/>
      <c r="SJN75" s="72"/>
      <c r="SJO75" s="72"/>
      <c r="SJP75" s="72"/>
      <c r="SJQ75" s="72"/>
      <c r="SJR75" s="72"/>
      <c r="SJS75" s="72"/>
      <c r="SJT75" s="72"/>
      <c r="SJU75" s="72"/>
      <c r="SJV75" s="72"/>
      <c r="SJW75" s="72"/>
      <c r="SJX75" s="72"/>
      <c r="SJY75" s="72"/>
      <c r="SJZ75" s="72"/>
      <c r="SKA75" s="72"/>
      <c r="SKB75" s="72"/>
      <c r="SKC75" s="72"/>
      <c r="SKD75" s="72"/>
      <c r="SKE75" s="72"/>
      <c r="SKF75" s="72"/>
      <c r="SKG75" s="72"/>
      <c r="SKH75" s="72"/>
      <c r="SKI75" s="72"/>
      <c r="SKJ75" s="72"/>
      <c r="SKK75" s="72"/>
      <c r="SKL75" s="72"/>
      <c r="SKM75" s="72"/>
      <c r="SKN75" s="72"/>
      <c r="SKO75" s="72"/>
      <c r="SKP75" s="72"/>
      <c r="SKQ75" s="72"/>
      <c r="SKR75" s="72"/>
      <c r="SKS75" s="72"/>
      <c r="SKT75" s="72"/>
      <c r="SKU75" s="72"/>
      <c r="SKV75" s="72"/>
      <c r="SKW75" s="72"/>
      <c r="SKX75" s="72"/>
      <c r="SKY75" s="72"/>
      <c r="SKZ75" s="72"/>
      <c r="SLA75" s="72"/>
      <c r="SLB75" s="72"/>
      <c r="SLC75" s="72"/>
      <c r="SLD75" s="72"/>
      <c r="SLE75" s="72"/>
      <c r="SLF75" s="72"/>
      <c r="SLG75" s="72"/>
      <c r="SLH75" s="72"/>
      <c r="SLI75" s="72"/>
      <c r="SLJ75" s="72"/>
      <c r="SLK75" s="72"/>
      <c r="SLL75" s="72"/>
      <c r="SLM75" s="72"/>
      <c r="SLN75" s="72"/>
      <c r="SLO75" s="72"/>
      <c r="SLP75" s="72"/>
      <c r="SLQ75" s="72"/>
      <c r="SLR75" s="72"/>
      <c r="SLS75" s="72"/>
      <c r="SLT75" s="72"/>
      <c r="SLU75" s="72"/>
      <c r="SLV75" s="72"/>
      <c r="SLW75" s="72"/>
      <c r="SLX75" s="72"/>
      <c r="SLY75" s="72"/>
      <c r="SLZ75" s="72"/>
      <c r="SMA75" s="72"/>
      <c r="SMB75" s="72"/>
      <c r="SMC75" s="72"/>
      <c r="SMD75" s="72"/>
      <c r="SME75" s="72"/>
      <c r="SMF75" s="72"/>
      <c r="SMG75" s="72"/>
      <c r="SMH75" s="72"/>
      <c r="SMI75" s="72"/>
      <c r="SMJ75" s="72"/>
      <c r="SMK75" s="72"/>
      <c r="SML75" s="72"/>
      <c r="SMM75" s="72"/>
      <c r="SMN75" s="72"/>
      <c r="SMO75" s="72"/>
      <c r="SMP75" s="72"/>
      <c r="SMQ75" s="72"/>
      <c r="SMR75" s="72"/>
      <c r="SMS75" s="72"/>
      <c r="SMT75" s="72"/>
      <c r="SMU75" s="72"/>
      <c r="SMV75" s="72"/>
      <c r="SMW75" s="72"/>
      <c r="SMX75" s="72"/>
      <c r="SMY75" s="72"/>
      <c r="SMZ75" s="72"/>
      <c r="SNA75" s="72"/>
      <c r="SNB75" s="72"/>
      <c r="SNC75" s="72"/>
      <c r="SND75" s="72"/>
      <c r="SNE75" s="72"/>
      <c r="SNF75" s="72"/>
      <c r="SNG75" s="72"/>
      <c r="SNH75" s="72"/>
      <c r="SNI75" s="72"/>
      <c r="SNJ75" s="72"/>
      <c r="SNK75" s="72"/>
      <c r="SNL75" s="72"/>
      <c r="SNM75" s="72"/>
      <c r="SNN75" s="72"/>
      <c r="SNO75" s="72"/>
      <c r="SNP75" s="72"/>
      <c r="SNQ75" s="72"/>
      <c r="SNR75" s="72"/>
      <c r="SNS75" s="72"/>
      <c r="SNT75" s="72"/>
      <c r="SNU75" s="72"/>
      <c r="SNV75" s="72"/>
      <c r="SNW75" s="72"/>
      <c r="SNX75" s="72"/>
      <c r="SNY75" s="72"/>
      <c r="SNZ75" s="72"/>
      <c r="SOA75" s="72"/>
      <c r="SOB75" s="72"/>
      <c r="SOC75" s="72"/>
      <c r="SOD75" s="72"/>
      <c r="SOE75" s="72"/>
      <c r="SOF75" s="72"/>
      <c r="SOG75" s="72"/>
      <c r="SOH75" s="72"/>
      <c r="SOI75" s="72"/>
      <c r="SOJ75" s="72"/>
      <c r="SOK75" s="72"/>
      <c r="SOL75" s="72"/>
      <c r="SOM75" s="72"/>
      <c r="SON75" s="72"/>
      <c r="SOO75" s="72"/>
      <c r="SOP75" s="72"/>
      <c r="SOQ75" s="72"/>
      <c r="SOR75" s="72"/>
      <c r="SOS75" s="72"/>
      <c r="SOT75" s="72"/>
      <c r="SOU75" s="72"/>
      <c r="SOV75" s="72"/>
      <c r="SOW75" s="72"/>
      <c r="SOX75" s="72"/>
      <c r="SOY75" s="72"/>
      <c r="SOZ75" s="72"/>
      <c r="SPA75" s="72"/>
      <c r="SPB75" s="72"/>
      <c r="SPC75" s="72"/>
      <c r="SPD75" s="72"/>
      <c r="SPE75" s="72"/>
      <c r="SPF75" s="72"/>
      <c r="SPG75" s="72"/>
      <c r="SPH75" s="72"/>
      <c r="SPI75" s="72"/>
      <c r="SPJ75" s="72"/>
      <c r="SPK75" s="72"/>
      <c r="SPL75" s="72"/>
      <c r="SPM75" s="72"/>
      <c r="SPN75" s="72"/>
      <c r="SPO75" s="72"/>
      <c r="SPP75" s="72"/>
      <c r="SPQ75" s="72"/>
      <c r="SPR75" s="72"/>
      <c r="SPS75" s="72"/>
      <c r="SPT75" s="72"/>
      <c r="SPU75" s="72"/>
      <c r="SPV75" s="72"/>
      <c r="SPW75" s="72"/>
      <c r="SPX75" s="72"/>
      <c r="SPY75" s="72"/>
      <c r="SPZ75" s="72"/>
      <c r="SQA75" s="72"/>
      <c r="SQB75" s="72"/>
      <c r="SQC75" s="72"/>
      <c r="SQD75" s="72"/>
      <c r="SQE75" s="72"/>
      <c r="SQF75" s="72"/>
      <c r="SQG75" s="72"/>
      <c r="SQH75" s="72"/>
      <c r="SQI75" s="72"/>
      <c r="SQJ75" s="72"/>
      <c r="SQK75" s="72"/>
      <c r="SQL75" s="72"/>
      <c r="SQM75" s="72"/>
      <c r="SQN75" s="72"/>
      <c r="SQO75" s="72"/>
      <c r="SQP75" s="72"/>
      <c r="SQQ75" s="72"/>
      <c r="SQR75" s="72"/>
      <c r="SQS75" s="72"/>
      <c r="SQT75" s="72"/>
      <c r="SQU75" s="72"/>
      <c r="SQV75" s="72"/>
      <c r="SQW75" s="72"/>
      <c r="SQX75" s="72"/>
      <c r="SQY75" s="72"/>
      <c r="SQZ75" s="72"/>
      <c r="SRA75" s="72"/>
      <c r="SRB75" s="72"/>
      <c r="SRC75" s="72"/>
      <c r="SRD75" s="72"/>
      <c r="SRE75" s="72"/>
      <c r="SRF75" s="72"/>
      <c r="SRG75" s="72"/>
      <c r="SRH75" s="72"/>
      <c r="SRI75" s="72"/>
      <c r="SRJ75" s="72"/>
      <c r="SRK75" s="72"/>
      <c r="SRL75" s="72"/>
      <c r="SRM75" s="72"/>
      <c r="SRN75" s="72"/>
      <c r="SRO75" s="72"/>
      <c r="SRP75" s="72"/>
      <c r="SRQ75" s="72"/>
      <c r="SRR75" s="72"/>
      <c r="SRS75" s="72"/>
      <c r="SRT75" s="72"/>
      <c r="SRU75" s="72"/>
      <c r="SRV75" s="72"/>
      <c r="SRW75" s="72"/>
      <c r="SRX75" s="72"/>
      <c r="SRY75" s="72"/>
      <c r="SRZ75" s="72"/>
      <c r="SSA75" s="72"/>
      <c r="SSB75" s="72"/>
      <c r="SSC75" s="72"/>
      <c r="SSD75" s="72"/>
      <c r="SSE75" s="72"/>
      <c r="SSF75" s="72"/>
      <c r="SSG75" s="72"/>
      <c r="SSH75" s="72"/>
      <c r="SSI75" s="72"/>
      <c r="SSJ75" s="72"/>
      <c r="SSK75" s="72"/>
      <c r="SSL75" s="72"/>
      <c r="SSM75" s="72"/>
      <c r="SSN75" s="72"/>
      <c r="SSO75" s="72"/>
      <c r="SSP75" s="72"/>
      <c r="SSQ75" s="72"/>
      <c r="SSR75" s="72"/>
      <c r="SSS75" s="72"/>
      <c r="SST75" s="72"/>
      <c r="SSU75" s="72"/>
      <c r="SSV75" s="72"/>
      <c r="SSW75" s="72"/>
      <c r="SSX75" s="72"/>
      <c r="SSY75" s="72"/>
      <c r="SSZ75" s="72"/>
      <c r="STA75" s="72"/>
      <c r="STB75" s="72"/>
      <c r="STC75" s="72"/>
      <c r="STD75" s="72"/>
      <c r="STE75" s="72"/>
      <c r="STF75" s="72"/>
      <c r="STG75" s="72"/>
      <c r="STH75" s="72"/>
      <c r="STI75" s="72"/>
      <c r="STJ75" s="72"/>
      <c r="STK75" s="72"/>
      <c r="STL75" s="72"/>
      <c r="STM75" s="72"/>
      <c r="STN75" s="72"/>
      <c r="STO75" s="72"/>
      <c r="STP75" s="72"/>
      <c r="STQ75" s="72"/>
      <c r="STR75" s="72"/>
      <c r="STS75" s="72"/>
      <c r="STT75" s="72"/>
      <c r="STU75" s="72"/>
      <c r="STV75" s="72"/>
      <c r="STW75" s="72"/>
      <c r="STX75" s="72"/>
      <c r="STY75" s="72"/>
      <c r="STZ75" s="72"/>
      <c r="SUA75" s="72"/>
      <c r="SUB75" s="72"/>
      <c r="SUC75" s="72"/>
      <c r="SUD75" s="72"/>
      <c r="SUE75" s="72"/>
      <c r="SUF75" s="72"/>
      <c r="SUG75" s="72"/>
      <c r="SUH75" s="72"/>
      <c r="SUI75" s="72"/>
      <c r="SUJ75" s="72"/>
      <c r="SUK75" s="72"/>
      <c r="SUL75" s="72"/>
      <c r="SUM75" s="72"/>
      <c r="SUN75" s="72"/>
      <c r="SUO75" s="72"/>
      <c r="SUP75" s="72"/>
      <c r="SUQ75" s="72"/>
      <c r="SUR75" s="72"/>
      <c r="SUS75" s="72"/>
      <c r="SUT75" s="72"/>
      <c r="SUU75" s="72"/>
      <c r="SUV75" s="72"/>
      <c r="SUW75" s="72"/>
      <c r="SUX75" s="72"/>
      <c r="SUY75" s="72"/>
      <c r="SUZ75" s="72"/>
      <c r="SVA75" s="72"/>
      <c r="SVB75" s="72"/>
      <c r="SVC75" s="72"/>
      <c r="SVD75" s="72"/>
      <c r="SVE75" s="72"/>
      <c r="SVF75" s="72"/>
      <c r="SVG75" s="72"/>
      <c r="SVH75" s="72"/>
      <c r="SVI75" s="72"/>
      <c r="SVJ75" s="72"/>
      <c r="SVK75" s="72"/>
      <c r="SVL75" s="72"/>
      <c r="SVM75" s="72"/>
      <c r="SVN75" s="72"/>
      <c r="SVO75" s="72"/>
      <c r="SVP75" s="72"/>
      <c r="SVQ75" s="72"/>
      <c r="SVR75" s="72"/>
      <c r="SVS75" s="72"/>
      <c r="SVT75" s="72"/>
      <c r="SVU75" s="72"/>
      <c r="SVV75" s="72"/>
      <c r="SVW75" s="72"/>
      <c r="SVX75" s="72"/>
      <c r="SVY75" s="72"/>
      <c r="SVZ75" s="72"/>
      <c r="SWA75" s="72"/>
      <c r="SWB75" s="72"/>
      <c r="SWC75" s="72"/>
      <c r="SWD75" s="72"/>
      <c r="SWE75" s="72"/>
      <c r="SWF75" s="72"/>
      <c r="SWG75" s="72"/>
      <c r="SWH75" s="72"/>
      <c r="SWI75" s="72"/>
      <c r="SWJ75" s="72"/>
      <c r="SWK75" s="72"/>
      <c r="SWL75" s="72"/>
      <c r="SWM75" s="72"/>
      <c r="SWN75" s="72"/>
      <c r="SWO75" s="72"/>
      <c r="SWP75" s="72"/>
      <c r="SWQ75" s="72"/>
      <c r="SWR75" s="72"/>
      <c r="SWS75" s="72"/>
      <c r="SWT75" s="72"/>
      <c r="SWU75" s="72"/>
      <c r="SWV75" s="72"/>
      <c r="SWW75" s="72"/>
      <c r="SWX75" s="72"/>
      <c r="SWY75" s="72"/>
      <c r="SWZ75" s="72"/>
      <c r="SXA75" s="72"/>
      <c r="SXB75" s="72"/>
      <c r="SXC75" s="72"/>
      <c r="SXD75" s="72"/>
      <c r="SXE75" s="72"/>
      <c r="SXF75" s="72"/>
      <c r="SXG75" s="72"/>
      <c r="SXH75" s="72"/>
      <c r="SXI75" s="72"/>
      <c r="SXJ75" s="72"/>
      <c r="SXK75" s="72"/>
      <c r="SXL75" s="72"/>
      <c r="SXM75" s="72"/>
      <c r="SXN75" s="72"/>
      <c r="SXO75" s="72"/>
      <c r="SXP75" s="72"/>
      <c r="SXQ75" s="72"/>
      <c r="SXR75" s="72"/>
      <c r="SXS75" s="72"/>
      <c r="SXT75" s="72"/>
      <c r="SXU75" s="72"/>
      <c r="SXV75" s="72"/>
      <c r="SXW75" s="72"/>
      <c r="SXX75" s="72"/>
      <c r="SXY75" s="72"/>
      <c r="SXZ75" s="72"/>
      <c r="SYA75" s="72"/>
      <c r="SYB75" s="72"/>
      <c r="SYC75" s="72"/>
      <c r="SYD75" s="72"/>
      <c r="SYE75" s="72"/>
      <c r="SYF75" s="72"/>
      <c r="SYG75" s="72"/>
      <c r="SYH75" s="72"/>
      <c r="SYI75" s="72"/>
      <c r="SYJ75" s="72"/>
      <c r="SYK75" s="72"/>
      <c r="SYL75" s="72"/>
      <c r="SYM75" s="72"/>
      <c r="SYN75" s="72"/>
      <c r="SYO75" s="72"/>
      <c r="SYP75" s="72"/>
      <c r="SYQ75" s="72"/>
      <c r="SYR75" s="72"/>
      <c r="SYS75" s="72"/>
      <c r="SYT75" s="72"/>
      <c r="SYU75" s="72"/>
      <c r="SYV75" s="72"/>
      <c r="SYW75" s="72"/>
      <c r="SYX75" s="72"/>
      <c r="SYY75" s="72"/>
      <c r="SYZ75" s="72"/>
      <c r="SZA75" s="72"/>
      <c r="SZB75" s="72"/>
      <c r="SZC75" s="72"/>
      <c r="SZD75" s="72"/>
      <c r="SZE75" s="72"/>
      <c r="SZF75" s="72"/>
      <c r="SZG75" s="72"/>
      <c r="SZH75" s="72"/>
      <c r="SZI75" s="72"/>
      <c r="SZJ75" s="72"/>
      <c r="SZK75" s="72"/>
      <c r="SZL75" s="72"/>
      <c r="SZM75" s="72"/>
      <c r="SZN75" s="72"/>
      <c r="SZO75" s="72"/>
      <c r="SZP75" s="72"/>
      <c r="SZQ75" s="72"/>
      <c r="SZR75" s="72"/>
      <c r="SZS75" s="72"/>
      <c r="SZT75" s="72"/>
      <c r="SZU75" s="72"/>
      <c r="SZV75" s="72"/>
      <c r="SZW75" s="72"/>
      <c r="SZX75" s="72"/>
      <c r="SZY75" s="72"/>
      <c r="SZZ75" s="72"/>
      <c r="TAA75" s="72"/>
      <c r="TAB75" s="72"/>
      <c r="TAC75" s="72"/>
      <c r="TAD75" s="72"/>
      <c r="TAE75" s="72"/>
      <c r="TAF75" s="72"/>
      <c r="TAG75" s="72"/>
      <c r="TAH75" s="72"/>
      <c r="TAI75" s="72"/>
      <c r="TAJ75" s="72"/>
      <c r="TAK75" s="72"/>
      <c r="TAL75" s="72"/>
      <c r="TAM75" s="72"/>
      <c r="TAN75" s="72"/>
      <c r="TAO75" s="72"/>
      <c r="TAP75" s="72"/>
      <c r="TAQ75" s="72"/>
      <c r="TAR75" s="72"/>
      <c r="TAS75" s="72"/>
      <c r="TAT75" s="72"/>
      <c r="TAU75" s="72"/>
      <c r="TAV75" s="72"/>
      <c r="TAW75" s="72"/>
      <c r="TAX75" s="72"/>
      <c r="TAY75" s="72"/>
      <c r="TAZ75" s="72"/>
      <c r="TBA75" s="72"/>
      <c r="TBB75" s="72"/>
      <c r="TBC75" s="72"/>
      <c r="TBD75" s="72"/>
      <c r="TBE75" s="72"/>
      <c r="TBF75" s="72"/>
      <c r="TBG75" s="72"/>
      <c r="TBH75" s="72"/>
      <c r="TBI75" s="72"/>
      <c r="TBJ75" s="72"/>
      <c r="TBK75" s="72"/>
      <c r="TBL75" s="72"/>
      <c r="TBM75" s="72"/>
      <c r="TBN75" s="72"/>
      <c r="TBO75" s="72"/>
      <c r="TBP75" s="72"/>
      <c r="TBQ75" s="72"/>
      <c r="TBR75" s="72"/>
      <c r="TBS75" s="72"/>
      <c r="TBT75" s="72"/>
      <c r="TBU75" s="72"/>
      <c r="TBV75" s="72"/>
      <c r="TBW75" s="72"/>
      <c r="TBX75" s="72"/>
      <c r="TBY75" s="72"/>
      <c r="TBZ75" s="72"/>
      <c r="TCA75" s="72"/>
      <c r="TCB75" s="72"/>
      <c r="TCC75" s="72"/>
      <c r="TCD75" s="72"/>
      <c r="TCE75" s="72"/>
      <c r="TCF75" s="72"/>
      <c r="TCG75" s="72"/>
      <c r="TCH75" s="72"/>
      <c r="TCI75" s="72"/>
      <c r="TCJ75" s="72"/>
      <c r="TCK75" s="72"/>
      <c r="TCL75" s="72"/>
      <c r="TCM75" s="72"/>
      <c r="TCN75" s="72"/>
      <c r="TCO75" s="72"/>
      <c r="TCP75" s="72"/>
      <c r="TCQ75" s="72"/>
      <c r="TCR75" s="72"/>
      <c r="TCS75" s="72"/>
      <c r="TCT75" s="72"/>
      <c r="TCU75" s="72"/>
      <c r="TCV75" s="72"/>
      <c r="TCW75" s="72"/>
      <c r="TCX75" s="72"/>
      <c r="TCY75" s="72"/>
      <c r="TCZ75" s="72"/>
      <c r="TDA75" s="72"/>
      <c r="TDB75" s="72"/>
      <c r="TDC75" s="72"/>
      <c r="TDD75" s="72"/>
      <c r="TDE75" s="72"/>
      <c r="TDF75" s="72"/>
      <c r="TDG75" s="72"/>
      <c r="TDH75" s="72"/>
      <c r="TDI75" s="72"/>
      <c r="TDJ75" s="72"/>
      <c r="TDK75" s="72"/>
      <c r="TDL75" s="72"/>
      <c r="TDM75" s="72"/>
      <c r="TDN75" s="72"/>
      <c r="TDO75" s="72"/>
      <c r="TDP75" s="72"/>
      <c r="TDQ75" s="72"/>
      <c r="TDR75" s="72"/>
      <c r="TDS75" s="72"/>
      <c r="TDT75" s="72"/>
      <c r="TDU75" s="72"/>
      <c r="TDV75" s="72"/>
      <c r="TDW75" s="72"/>
      <c r="TDX75" s="72"/>
      <c r="TDY75" s="72"/>
      <c r="TDZ75" s="72"/>
      <c r="TEA75" s="72"/>
      <c r="TEB75" s="72"/>
      <c r="TEC75" s="72"/>
      <c r="TED75" s="72"/>
      <c r="TEE75" s="72"/>
      <c r="TEF75" s="72"/>
      <c r="TEG75" s="72"/>
      <c r="TEH75" s="72"/>
      <c r="TEI75" s="72"/>
      <c r="TEJ75" s="72"/>
      <c r="TEK75" s="72"/>
      <c r="TEL75" s="72"/>
      <c r="TEM75" s="72"/>
      <c r="TEN75" s="72"/>
      <c r="TEO75" s="72"/>
      <c r="TEP75" s="72"/>
      <c r="TEQ75" s="72"/>
      <c r="TER75" s="72"/>
      <c r="TES75" s="72"/>
      <c r="TET75" s="72"/>
      <c r="TEU75" s="72"/>
      <c r="TEV75" s="72"/>
      <c r="TEW75" s="72"/>
      <c r="TEX75" s="72"/>
      <c r="TEY75" s="72"/>
      <c r="TEZ75" s="72"/>
      <c r="TFA75" s="72"/>
      <c r="TFB75" s="72"/>
      <c r="TFC75" s="72"/>
      <c r="TFD75" s="72"/>
      <c r="TFE75" s="72"/>
      <c r="TFF75" s="72"/>
      <c r="TFG75" s="72"/>
      <c r="TFH75" s="72"/>
      <c r="TFI75" s="72"/>
      <c r="TFJ75" s="72"/>
      <c r="TFK75" s="72"/>
      <c r="TFL75" s="72"/>
      <c r="TFM75" s="72"/>
      <c r="TFN75" s="72"/>
      <c r="TFO75" s="72"/>
      <c r="TFP75" s="72"/>
      <c r="TFQ75" s="72"/>
      <c r="TFR75" s="72"/>
      <c r="TFS75" s="72"/>
      <c r="TFT75" s="72"/>
      <c r="TFU75" s="72"/>
      <c r="TFV75" s="72"/>
      <c r="TFW75" s="72"/>
      <c r="TFX75" s="72"/>
      <c r="TFY75" s="72"/>
      <c r="TFZ75" s="72"/>
      <c r="TGA75" s="72"/>
      <c r="TGB75" s="72"/>
      <c r="TGC75" s="72"/>
      <c r="TGD75" s="72"/>
      <c r="TGE75" s="72"/>
      <c r="TGF75" s="72"/>
      <c r="TGG75" s="72"/>
      <c r="TGH75" s="72"/>
      <c r="TGI75" s="72"/>
      <c r="TGJ75" s="72"/>
      <c r="TGK75" s="72"/>
      <c r="TGL75" s="72"/>
      <c r="TGM75" s="72"/>
      <c r="TGN75" s="72"/>
      <c r="TGO75" s="72"/>
      <c r="TGP75" s="72"/>
      <c r="TGQ75" s="72"/>
      <c r="TGR75" s="72"/>
      <c r="TGS75" s="72"/>
      <c r="TGT75" s="72"/>
      <c r="TGU75" s="72"/>
      <c r="TGV75" s="72"/>
      <c r="TGW75" s="72"/>
      <c r="TGX75" s="72"/>
      <c r="TGY75" s="72"/>
      <c r="TGZ75" s="72"/>
      <c r="THA75" s="72"/>
      <c r="THB75" s="72"/>
      <c r="THC75" s="72"/>
      <c r="THD75" s="72"/>
      <c r="THE75" s="72"/>
      <c r="THF75" s="72"/>
      <c r="THG75" s="72"/>
      <c r="THH75" s="72"/>
      <c r="THI75" s="72"/>
      <c r="THJ75" s="72"/>
      <c r="THK75" s="72"/>
      <c r="THL75" s="72"/>
      <c r="THM75" s="72"/>
      <c r="THN75" s="72"/>
      <c r="THO75" s="72"/>
      <c r="THP75" s="72"/>
      <c r="THQ75" s="72"/>
      <c r="THR75" s="72"/>
      <c r="THS75" s="72"/>
      <c r="THT75" s="72"/>
      <c r="THU75" s="72"/>
      <c r="THV75" s="72"/>
      <c r="THW75" s="72"/>
      <c r="THX75" s="72"/>
      <c r="THY75" s="72"/>
      <c r="THZ75" s="72"/>
      <c r="TIA75" s="72"/>
      <c r="TIB75" s="72"/>
      <c r="TIC75" s="72"/>
      <c r="TID75" s="72"/>
      <c r="TIE75" s="72"/>
      <c r="TIF75" s="72"/>
      <c r="TIG75" s="72"/>
      <c r="TIH75" s="72"/>
      <c r="TII75" s="72"/>
      <c r="TIJ75" s="72"/>
      <c r="TIK75" s="72"/>
      <c r="TIL75" s="72"/>
      <c r="TIM75" s="72"/>
      <c r="TIN75" s="72"/>
      <c r="TIO75" s="72"/>
      <c r="TIP75" s="72"/>
      <c r="TIQ75" s="72"/>
      <c r="TIR75" s="72"/>
      <c r="TIS75" s="72"/>
      <c r="TIT75" s="72"/>
      <c r="TIU75" s="72"/>
      <c r="TIV75" s="72"/>
      <c r="TIW75" s="72"/>
      <c r="TIX75" s="72"/>
      <c r="TIY75" s="72"/>
      <c r="TIZ75" s="72"/>
      <c r="TJA75" s="72"/>
      <c r="TJB75" s="72"/>
      <c r="TJC75" s="72"/>
      <c r="TJD75" s="72"/>
      <c r="TJE75" s="72"/>
      <c r="TJF75" s="72"/>
      <c r="TJG75" s="72"/>
      <c r="TJH75" s="72"/>
      <c r="TJI75" s="72"/>
      <c r="TJJ75" s="72"/>
      <c r="TJK75" s="72"/>
      <c r="TJL75" s="72"/>
      <c r="TJM75" s="72"/>
      <c r="TJN75" s="72"/>
      <c r="TJO75" s="72"/>
      <c r="TJP75" s="72"/>
      <c r="TJQ75" s="72"/>
      <c r="TJR75" s="72"/>
      <c r="TJS75" s="72"/>
      <c r="TJT75" s="72"/>
      <c r="TJU75" s="72"/>
      <c r="TJV75" s="72"/>
      <c r="TJW75" s="72"/>
      <c r="TJX75" s="72"/>
      <c r="TJY75" s="72"/>
      <c r="TJZ75" s="72"/>
      <c r="TKA75" s="72"/>
      <c r="TKB75" s="72"/>
      <c r="TKC75" s="72"/>
      <c r="TKD75" s="72"/>
      <c r="TKE75" s="72"/>
      <c r="TKF75" s="72"/>
      <c r="TKG75" s="72"/>
      <c r="TKH75" s="72"/>
      <c r="TKI75" s="72"/>
      <c r="TKJ75" s="72"/>
      <c r="TKK75" s="72"/>
      <c r="TKL75" s="72"/>
      <c r="TKM75" s="72"/>
      <c r="TKN75" s="72"/>
      <c r="TKO75" s="72"/>
      <c r="TKP75" s="72"/>
      <c r="TKQ75" s="72"/>
      <c r="TKR75" s="72"/>
      <c r="TKS75" s="72"/>
      <c r="TKT75" s="72"/>
      <c r="TKU75" s="72"/>
      <c r="TKV75" s="72"/>
      <c r="TKW75" s="72"/>
      <c r="TKX75" s="72"/>
      <c r="TKY75" s="72"/>
      <c r="TKZ75" s="72"/>
      <c r="TLA75" s="72"/>
      <c r="TLB75" s="72"/>
      <c r="TLC75" s="72"/>
      <c r="TLD75" s="72"/>
      <c r="TLE75" s="72"/>
      <c r="TLF75" s="72"/>
      <c r="TLG75" s="72"/>
      <c r="TLH75" s="72"/>
      <c r="TLI75" s="72"/>
      <c r="TLJ75" s="72"/>
      <c r="TLK75" s="72"/>
      <c r="TLL75" s="72"/>
      <c r="TLM75" s="72"/>
      <c r="TLN75" s="72"/>
      <c r="TLO75" s="72"/>
      <c r="TLP75" s="72"/>
      <c r="TLQ75" s="72"/>
      <c r="TLR75" s="72"/>
      <c r="TLS75" s="72"/>
      <c r="TLT75" s="72"/>
      <c r="TLU75" s="72"/>
      <c r="TLV75" s="72"/>
      <c r="TLW75" s="72"/>
      <c r="TLX75" s="72"/>
      <c r="TLY75" s="72"/>
      <c r="TLZ75" s="72"/>
      <c r="TMA75" s="72"/>
      <c r="TMB75" s="72"/>
      <c r="TMC75" s="72"/>
      <c r="TMD75" s="72"/>
      <c r="TME75" s="72"/>
      <c r="TMF75" s="72"/>
      <c r="TMG75" s="72"/>
      <c r="TMH75" s="72"/>
      <c r="TMI75" s="72"/>
      <c r="TMJ75" s="72"/>
      <c r="TMK75" s="72"/>
      <c r="TML75" s="72"/>
      <c r="TMM75" s="72"/>
      <c r="TMN75" s="72"/>
      <c r="TMO75" s="72"/>
      <c r="TMP75" s="72"/>
      <c r="TMQ75" s="72"/>
      <c r="TMR75" s="72"/>
      <c r="TMS75" s="72"/>
      <c r="TMT75" s="72"/>
      <c r="TMU75" s="72"/>
      <c r="TMV75" s="72"/>
      <c r="TMW75" s="72"/>
      <c r="TMX75" s="72"/>
      <c r="TMY75" s="72"/>
      <c r="TMZ75" s="72"/>
      <c r="TNA75" s="72"/>
      <c r="TNB75" s="72"/>
      <c r="TNC75" s="72"/>
      <c r="TND75" s="72"/>
      <c r="TNE75" s="72"/>
      <c r="TNF75" s="72"/>
      <c r="TNG75" s="72"/>
      <c r="TNH75" s="72"/>
      <c r="TNI75" s="72"/>
      <c r="TNJ75" s="72"/>
      <c r="TNK75" s="72"/>
      <c r="TNL75" s="72"/>
      <c r="TNM75" s="72"/>
      <c r="TNN75" s="72"/>
      <c r="TNO75" s="72"/>
      <c r="TNP75" s="72"/>
      <c r="TNQ75" s="72"/>
      <c r="TNR75" s="72"/>
      <c r="TNS75" s="72"/>
      <c r="TNT75" s="72"/>
      <c r="TNU75" s="72"/>
      <c r="TNV75" s="72"/>
      <c r="TNW75" s="72"/>
      <c r="TNX75" s="72"/>
      <c r="TNY75" s="72"/>
      <c r="TNZ75" s="72"/>
      <c r="TOA75" s="72"/>
      <c r="TOB75" s="72"/>
      <c r="TOC75" s="72"/>
      <c r="TOD75" s="72"/>
      <c r="TOE75" s="72"/>
      <c r="TOF75" s="72"/>
      <c r="TOG75" s="72"/>
      <c r="TOH75" s="72"/>
      <c r="TOI75" s="72"/>
      <c r="TOJ75" s="72"/>
      <c r="TOK75" s="72"/>
      <c r="TOL75" s="72"/>
      <c r="TOM75" s="72"/>
      <c r="TON75" s="72"/>
      <c r="TOO75" s="72"/>
      <c r="TOP75" s="72"/>
      <c r="TOQ75" s="72"/>
      <c r="TOR75" s="72"/>
      <c r="TOS75" s="72"/>
      <c r="TOT75" s="72"/>
      <c r="TOU75" s="72"/>
      <c r="TOV75" s="72"/>
      <c r="TOW75" s="72"/>
      <c r="TOX75" s="72"/>
      <c r="TOY75" s="72"/>
      <c r="TOZ75" s="72"/>
      <c r="TPA75" s="72"/>
      <c r="TPB75" s="72"/>
      <c r="TPC75" s="72"/>
      <c r="TPD75" s="72"/>
      <c r="TPE75" s="72"/>
      <c r="TPF75" s="72"/>
      <c r="TPG75" s="72"/>
      <c r="TPH75" s="72"/>
      <c r="TPI75" s="72"/>
      <c r="TPJ75" s="72"/>
      <c r="TPK75" s="72"/>
      <c r="TPL75" s="72"/>
      <c r="TPM75" s="72"/>
      <c r="TPN75" s="72"/>
      <c r="TPO75" s="72"/>
      <c r="TPP75" s="72"/>
      <c r="TPQ75" s="72"/>
      <c r="TPR75" s="72"/>
      <c r="TPS75" s="72"/>
      <c r="TPT75" s="72"/>
      <c r="TPU75" s="72"/>
      <c r="TPV75" s="72"/>
      <c r="TPW75" s="72"/>
      <c r="TPX75" s="72"/>
      <c r="TPY75" s="72"/>
      <c r="TPZ75" s="72"/>
      <c r="TQA75" s="72"/>
      <c r="TQB75" s="72"/>
      <c r="TQC75" s="72"/>
      <c r="TQD75" s="72"/>
      <c r="TQE75" s="72"/>
      <c r="TQF75" s="72"/>
      <c r="TQG75" s="72"/>
      <c r="TQH75" s="72"/>
      <c r="TQI75" s="72"/>
      <c r="TQJ75" s="72"/>
      <c r="TQK75" s="72"/>
      <c r="TQL75" s="72"/>
      <c r="TQM75" s="72"/>
      <c r="TQN75" s="72"/>
      <c r="TQO75" s="72"/>
      <c r="TQP75" s="72"/>
      <c r="TQQ75" s="72"/>
      <c r="TQR75" s="72"/>
      <c r="TQS75" s="72"/>
      <c r="TQT75" s="72"/>
      <c r="TQU75" s="72"/>
      <c r="TQV75" s="72"/>
      <c r="TQW75" s="72"/>
      <c r="TQX75" s="72"/>
      <c r="TQY75" s="72"/>
      <c r="TQZ75" s="72"/>
      <c r="TRA75" s="72"/>
      <c r="TRB75" s="72"/>
      <c r="TRC75" s="72"/>
      <c r="TRD75" s="72"/>
      <c r="TRE75" s="72"/>
      <c r="TRF75" s="72"/>
      <c r="TRG75" s="72"/>
      <c r="TRH75" s="72"/>
      <c r="TRI75" s="72"/>
      <c r="TRJ75" s="72"/>
      <c r="TRK75" s="72"/>
      <c r="TRL75" s="72"/>
      <c r="TRM75" s="72"/>
      <c r="TRN75" s="72"/>
      <c r="TRO75" s="72"/>
      <c r="TRP75" s="72"/>
      <c r="TRQ75" s="72"/>
      <c r="TRR75" s="72"/>
      <c r="TRS75" s="72"/>
      <c r="TRT75" s="72"/>
      <c r="TRU75" s="72"/>
      <c r="TRV75" s="72"/>
      <c r="TRW75" s="72"/>
      <c r="TRX75" s="72"/>
      <c r="TRY75" s="72"/>
      <c r="TRZ75" s="72"/>
      <c r="TSA75" s="72"/>
      <c r="TSB75" s="72"/>
      <c r="TSC75" s="72"/>
      <c r="TSD75" s="72"/>
      <c r="TSE75" s="72"/>
      <c r="TSF75" s="72"/>
      <c r="TSG75" s="72"/>
      <c r="TSH75" s="72"/>
      <c r="TSI75" s="72"/>
      <c r="TSJ75" s="72"/>
      <c r="TSK75" s="72"/>
      <c r="TSL75" s="72"/>
      <c r="TSM75" s="72"/>
      <c r="TSN75" s="72"/>
      <c r="TSO75" s="72"/>
      <c r="TSP75" s="72"/>
      <c r="TSQ75" s="72"/>
      <c r="TSR75" s="72"/>
      <c r="TSS75" s="72"/>
      <c r="TST75" s="72"/>
      <c r="TSU75" s="72"/>
      <c r="TSV75" s="72"/>
      <c r="TSW75" s="72"/>
      <c r="TSX75" s="72"/>
      <c r="TSY75" s="72"/>
      <c r="TSZ75" s="72"/>
      <c r="TTA75" s="72"/>
      <c r="TTB75" s="72"/>
      <c r="TTC75" s="72"/>
      <c r="TTD75" s="72"/>
      <c r="TTE75" s="72"/>
      <c r="TTF75" s="72"/>
      <c r="TTG75" s="72"/>
      <c r="TTH75" s="72"/>
      <c r="TTI75" s="72"/>
      <c r="TTJ75" s="72"/>
      <c r="TTK75" s="72"/>
      <c r="TTL75" s="72"/>
      <c r="TTM75" s="72"/>
      <c r="TTN75" s="72"/>
      <c r="TTO75" s="72"/>
      <c r="TTP75" s="72"/>
      <c r="TTQ75" s="72"/>
      <c r="TTR75" s="72"/>
      <c r="TTS75" s="72"/>
      <c r="TTT75" s="72"/>
      <c r="TTU75" s="72"/>
      <c r="TTV75" s="72"/>
      <c r="TTW75" s="72"/>
      <c r="TTX75" s="72"/>
      <c r="TTY75" s="72"/>
      <c r="TTZ75" s="72"/>
      <c r="TUA75" s="72"/>
      <c r="TUB75" s="72"/>
      <c r="TUC75" s="72"/>
      <c r="TUD75" s="72"/>
      <c r="TUE75" s="72"/>
      <c r="TUF75" s="72"/>
      <c r="TUG75" s="72"/>
      <c r="TUH75" s="72"/>
      <c r="TUI75" s="72"/>
      <c r="TUJ75" s="72"/>
      <c r="TUK75" s="72"/>
      <c r="TUL75" s="72"/>
      <c r="TUM75" s="72"/>
      <c r="TUN75" s="72"/>
      <c r="TUO75" s="72"/>
      <c r="TUP75" s="72"/>
      <c r="TUQ75" s="72"/>
      <c r="TUR75" s="72"/>
      <c r="TUS75" s="72"/>
      <c r="TUT75" s="72"/>
      <c r="TUU75" s="72"/>
      <c r="TUV75" s="72"/>
      <c r="TUW75" s="72"/>
      <c r="TUX75" s="72"/>
      <c r="TUY75" s="72"/>
      <c r="TUZ75" s="72"/>
      <c r="TVA75" s="72"/>
      <c r="TVB75" s="72"/>
      <c r="TVC75" s="72"/>
      <c r="TVD75" s="72"/>
      <c r="TVE75" s="72"/>
      <c r="TVF75" s="72"/>
      <c r="TVG75" s="72"/>
      <c r="TVH75" s="72"/>
      <c r="TVI75" s="72"/>
      <c r="TVJ75" s="72"/>
      <c r="TVK75" s="72"/>
      <c r="TVL75" s="72"/>
      <c r="TVM75" s="72"/>
      <c r="TVN75" s="72"/>
      <c r="TVO75" s="72"/>
      <c r="TVP75" s="72"/>
      <c r="TVQ75" s="72"/>
      <c r="TVR75" s="72"/>
      <c r="TVS75" s="72"/>
      <c r="TVT75" s="72"/>
      <c r="TVU75" s="72"/>
      <c r="TVV75" s="72"/>
      <c r="TVW75" s="72"/>
      <c r="TVX75" s="72"/>
      <c r="TVY75" s="72"/>
      <c r="TVZ75" s="72"/>
      <c r="TWA75" s="72"/>
      <c r="TWB75" s="72"/>
      <c r="TWC75" s="72"/>
      <c r="TWD75" s="72"/>
      <c r="TWE75" s="72"/>
      <c r="TWF75" s="72"/>
      <c r="TWG75" s="72"/>
      <c r="TWH75" s="72"/>
      <c r="TWI75" s="72"/>
      <c r="TWJ75" s="72"/>
      <c r="TWK75" s="72"/>
      <c r="TWL75" s="72"/>
      <c r="TWM75" s="72"/>
      <c r="TWN75" s="72"/>
      <c r="TWO75" s="72"/>
      <c r="TWP75" s="72"/>
      <c r="TWQ75" s="72"/>
      <c r="TWR75" s="72"/>
      <c r="TWS75" s="72"/>
      <c r="TWT75" s="72"/>
      <c r="TWU75" s="72"/>
      <c r="TWV75" s="72"/>
      <c r="TWW75" s="72"/>
      <c r="TWX75" s="72"/>
      <c r="TWY75" s="72"/>
      <c r="TWZ75" s="72"/>
      <c r="TXA75" s="72"/>
      <c r="TXB75" s="72"/>
      <c r="TXC75" s="72"/>
      <c r="TXD75" s="72"/>
      <c r="TXE75" s="72"/>
      <c r="TXF75" s="72"/>
      <c r="TXG75" s="72"/>
      <c r="TXH75" s="72"/>
      <c r="TXI75" s="72"/>
      <c r="TXJ75" s="72"/>
      <c r="TXK75" s="72"/>
      <c r="TXL75" s="72"/>
      <c r="TXM75" s="72"/>
      <c r="TXN75" s="72"/>
      <c r="TXO75" s="72"/>
      <c r="TXP75" s="72"/>
      <c r="TXQ75" s="72"/>
      <c r="TXR75" s="72"/>
      <c r="TXS75" s="72"/>
      <c r="TXT75" s="72"/>
      <c r="TXU75" s="72"/>
      <c r="TXV75" s="72"/>
      <c r="TXW75" s="72"/>
      <c r="TXX75" s="72"/>
      <c r="TXY75" s="72"/>
      <c r="TXZ75" s="72"/>
      <c r="TYA75" s="72"/>
      <c r="TYB75" s="72"/>
      <c r="TYC75" s="72"/>
      <c r="TYD75" s="72"/>
      <c r="TYE75" s="72"/>
      <c r="TYF75" s="72"/>
      <c r="TYG75" s="72"/>
      <c r="TYH75" s="72"/>
      <c r="TYI75" s="72"/>
      <c r="TYJ75" s="72"/>
      <c r="TYK75" s="72"/>
      <c r="TYL75" s="72"/>
      <c r="TYM75" s="72"/>
      <c r="TYN75" s="72"/>
      <c r="TYO75" s="72"/>
      <c r="TYP75" s="72"/>
      <c r="TYQ75" s="72"/>
      <c r="TYR75" s="72"/>
      <c r="TYS75" s="72"/>
      <c r="TYT75" s="72"/>
      <c r="TYU75" s="72"/>
      <c r="TYV75" s="72"/>
      <c r="TYW75" s="72"/>
      <c r="TYX75" s="72"/>
      <c r="TYY75" s="72"/>
      <c r="TYZ75" s="72"/>
      <c r="TZA75" s="72"/>
      <c r="TZB75" s="72"/>
      <c r="TZC75" s="72"/>
      <c r="TZD75" s="72"/>
      <c r="TZE75" s="72"/>
      <c r="TZF75" s="72"/>
      <c r="TZG75" s="72"/>
      <c r="TZH75" s="72"/>
      <c r="TZI75" s="72"/>
      <c r="TZJ75" s="72"/>
      <c r="TZK75" s="72"/>
      <c r="TZL75" s="72"/>
      <c r="TZM75" s="72"/>
      <c r="TZN75" s="72"/>
      <c r="TZO75" s="72"/>
      <c r="TZP75" s="72"/>
      <c r="TZQ75" s="72"/>
      <c r="TZR75" s="72"/>
      <c r="TZS75" s="72"/>
      <c r="TZT75" s="72"/>
      <c r="TZU75" s="72"/>
      <c r="TZV75" s="72"/>
      <c r="TZW75" s="72"/>
      <c r="TZX75" s="72"/>
      <c r="TZY75" s="72"/>
      <c r="TZZ75" s="72"/>
      <c r="UAA75" s="72"/>
      <c r="UAB75" s="72"/>
      <c r="UAC75" s="72"/>
      <c r="UAD75" s="72"/>
      <c r="UAE75" s="72"/>
      <c r="UAF75" s="72"/>
      <c r="UAG75" s="72"/>
      <c r="UAH75" s="72"/>
      <c r="UAI75" s="72"/>
      <c r="UAJ75" s="72"/>
      <c r="UAK75" s="72"/>
      <c r="UAL75" s="72"/>
      <c r="UAM75" s="72"/>
      <c r="UAN75" s="72"/>
      <c r="UAO75" s="72"/>
      <c r="UAP75" s="72"/>
      <c r="UAQ75" s="72"/>
      <c r="UAR75" s="72"/>
      <c r="UAS75" s="72"/>
      <c r="UAT75" s="72"/>
      <c r="UAU75" s="72"/>
      <c r="UAV75" s="72"/>
      <c r="UAW75" s="72"/>
      <c r="UAX75" s="72"/>
      <c r="UAY75" s="72"/>
      <c r="UAZ75" s="72"/>
      <c r="UBA75" s="72"/>
      <c r="UBB75" s="72"/>
      <c r="UBC75" s="72"/>
      <c r="UBD75" s="72"/>
      <c r="UBE75" s="72"/>
      <c r="UBF75" s="72"/>
      <c r="UBG75" s="72"/>
      <c r="UBH75" s="72"/>
      <c r="UBI75" s="72"/>
      <c r="UBJ75" s="72"/>
      <c r="UBK75" s="72"/>
      <c r="UBL75" s="72"/>
      <c r="UBM75" s="72"/>
      <c r="UBN75" s="72"/>
      <c r="UBO75" s="72"/>
      <c r="UBP75" s="72"/>
      <c r="UBQ75" s="72"/>
      <c r="UBR75" s="72"/>
      <c r="UBS75" s="72"/>
      <c r="UBT75" s="72"/>
      <c r="UBU75" s="72"/>
      <c r="UBV75" s="72"/>
      <c r="UBW75" s="72"/>
      <c r="UBX75" s="72"/>
      <c r="UBY75" s="72"/>
      <c r="UBZ75" s="72"/>
      <c r="UCA75" s="72"/>
      <c r="UCB75" s="72"/>
      <c r="UCC75" s="72"/>
      <c r="UCD75" s="72"/>
      <c r="UCE75" s="72"/>
      <c r="UCF75" s="72"/>
      <c r="UCG75" s="72"/>
      <c r="UCH75" s="72"/>
      <c r="UCI75" s="72"/>
      <c r="UCJ75" s="72"/>
      <c r="UCK75" s="72"/>
      <c r="UCL75" s="72"/>
      <c r="UCM75" s="72"/>
      <c r="UCN75" s="72"/>
      <c r="UCO75" s="72"/>
      <c r="UCP75" s="72"/>
      <c r="UCQ75" s="72"/>
      <c r="UCR75" s="72"/>
      <c r="UCS75" s="72"/>
      <c r="UCT75" s="72"/>
      <c r="UCU75" s="72"/>
      <c r="UCV75" s="72"/>
      <c r="UCW75" s="72"/>
      <c r="UCX75" s="72"/>
      <c r="UCY75" s="72"/>
      <c r="UCZ75" s="72"/>
      <c r="UDA75" s="72"/>
      <c r="UDB75" s="72"/>
      <c r="UDC75" s="72"/>
      <c r="UDD75" s="72"/>
      <c r="UDE75" s="72"/>
      <c r="UDF75" s="72"/>
      <c r="UDG75" s="72"/>
      <c r="UDH75" s="72"/>
      <c r="UDI75" s="72"/>
      <c r="UDJ75" s="72"/>
      <c r="UDK75" s="72"/>
      <c r="UDL75" s="72"/>
      <c r="UDM75" s="72"/>
      <c r="UDN75" s="72"/>
      <c r="UDO75" s="72"/>
      <c r="UDP75" s="72"/>
      <c r="UDQ75" s="72"/>
      <c r="UDR75" s="72"/>
      <c r="UDS75" s="72"/>
      <c r="UDT75" s="72"/>
      <c r="UDU75" s="72"/>
      <c r="UDV75" s="72"/>
      <c r="UDW75" s="72"/>
      <c r="UDX75" s="72"/>
      <c r="UDY75" s="72"/>
      <c r="UDZ75" s="72"/>
      <c r="UEA75" s="72"/>
      <c r="UEB75" s="72"/>
      <c r="UEC75" s="72"/>
      <c r="UED75" s="72"/>
      <c r="UEE75" s="72"/>
      <c r="UEF75" s="72"/>
      <c r="UEG75" s="72"/>
      <c r="UEH75" s="72"/>
      <c r="UEI75" s="72"/>
      <c r="UEJ75" s="72"/>
      <c r="UEK75" s="72"/>
      <c r="UEL75" s="72"/>
      <c r="UEM75" s="72"/>
      <c r="UEN75" s="72"/>
      <c r="UEO75" s="72"/>
      <c r="UEP75" s="72"/>
      <c r="UEQ75" s="72"/>
      <c r="UER75" s="72"/>
      <c r="UES75" s="72"/>
      <c r="UET75" s="72"/>
      <c r="UEU75" s="72"/>
      <c r="UEV75" s="72"/>
      <c r="UEW75" s="72"/>
      <c r="UEX75" s="72"/>
      <c r="UEY75" s="72"/>
      <c r="UEZ75" s="72"/>
      <c r="UFA75" s="72"/>
      <c r="UFB75" s="72"/>
      <c r="UFC75" s="72"/>
      <c r="UFD75" s="72"/>
      <c r="UFE75" s="72"/>
      <c r="UFF75" s="72"/>
      <c r="UFG75" s="72"/>
      <c r="UFH75" s="72"/>
      <c r="UFI75" s="72"/>
      <c r="UFJ75" s="72"/>
      <c r="UFK75" s="72"/>
      <c r="UFL75" s="72"/>
      <c r="UFM75" s="72"/>
      <c r="UFN75" s="72"/>
      <c r="UFO75" s="72"/>
      <c r="UFP75" s="72"/>
      <c r="UFQ75" s="72"/>
      <c r="UFR75" s="72"/>
      <c r="UFS75" s="72"/>
      <c r="UFT75" s="72"/>
      <c r="UFU75" s="72"/>
      <c r="UFV75" s="72"/>
      <c r="UFW75" s="72"/>
      <c r="UFX75" s="72"/>
      <c r="UFY75" s="72"/>
      <c r="UFZ75" s="72"/>
      <c r="UGA75" s="72"/>
      <c r="UGB75" s="72"/>
      <c r="UGC75" s="72"/>
      <c r="UGD75" s="72"/>
      <c r="UGE75" s="72"/>
      <c r="UGF75" s="72"/>
      <c r="UGG75" s="72"/>
      <c r="UGH75" s="72"/>
      <c r="UGI75" s="72"/>
      <c r="UGJ75" s="72"/>
      <c r="UGK75" s="72"/>
      <c r="UGL75" s="72"/>
      <c r="UGM75" s="72"/>
      <c r="UGN75" s="72"/>
      <c r="UGO75" s="72"/>
      <c r="UGP75" s="72"/>
      <c r="UGQ75" s="72"/>
      <c r="UGR75" s="72"/>
      <c r="UGS75" s="72"/>
      <c r="UGT75" s="72"/>
      <c r="UGU75" s="72"/>
      <c r="UGV75" s="72"/>
      <c r="UGW75" s="72"/>
      <c r="UGX75" s="72"/>
      <c r="UGY75" s="72"/>
      <c r="UGZ75" s="72"/>
      <c r="UHA75" s="72"/>
      <c r="UHB75" s="72"/>
      <c r="UHC75" s="72"/>
      <c r="UHD75" s="72"/>
      <c r="UHE75" s="72"/>
      <c r="UHF75" s="72"/>
      <c r="UHG75" s="72"/>
      <c r="UHH75" s="72"/>
      <c r="UHI75" s="72"/>
      <c r="UHJ75" s="72"/>
      <c r="UHK75" s="72"/>
      <c r="UHL75" s="72"/>
      <c r="UHM75" s="72"/>
      <c r="UHN75" s="72"/>
      <c r="UHO75" s="72"/>
      <c r="UHP75" s="72"/>
      <c r="UHQ75" s="72"/>
      <c r="UHR75" s="72"/>
      <c r="UHS75" s="72"/>
      <c r="UHT75" s="72"/>
      <c r="UHU75" s="72"/>
      <c r="UHV75" s="72"/>
      <c r="UHW75" s="72"/>
      <c r="UHX75" s="72"/>
      <c r="UHY75" s="72"/>
      <c r="UHZ75" s="72"/>
      <c r="UIA75" s="72"/>
      <c r="UIB75" s="72"/>
      <c r="UIC75" s="72"/>
      <c r="UID75" s="72"/>
      <c r="UIE75" s="72"/>
      <c r="UIF75" s="72"/>
      <c r="UIG75" s="72"/>
      <c r="UIH75" s="72"/>
      <c r="UII75" s="72"/>
      <c r="UIJ75" s="72"/>
      <c r="UIK75" s="72"/>
      <c r="UIL75" s="72"/>
      <c r="UIM75" s="72"/>
      <c r="UIN75" s="72"/>
      <c r="UIO75" s="72"/>
      <c r="UIP75" s="72"/>
      <c r="UIQ75" s="72"/>
      <c r="UIR75" s="72"/>
      <c r="UIS75" s="72"/>
      <c r="UIT75" s="72"/>
      <c r="UIU75" s="72"/>
      <c r="UIV75" s="72"/>
      <c r="UIW75" s="72"/>
      <c r="UIX75" s="72"/>
      <c r="UIY75" s="72"/>
      <c r="UIZ75" s="72"/>
      <c r="UJA75" s="72"/>
      <c r="UJB75" s="72"/>
      <c r="UJC75" s="72"/>
      <c r="UJD75" s="72"/>
      <c r="UJE75" s="72"/>
      <c r="UJF75" s="72"/>
      <c r="UJG75" s="72"/>
      <c r="UJH75" s="72"/>
      <c r="UJI75" s="72"/>
      <c r="UJJ75" s="72"/>
      <c r="UJK75" s="72"/>
      <c r="UJL75" s="72"/>
      <c r="UJM75" s="72"/>
      <c r="UJN75" s="72"/>
      <c r="UJO75" s="72"/>
      <c r="UJP75" s="72"/>
      <c r="UJQ75" s="72"/>
      <c r="UJR75" s="72"/>
      <c r="UJS75" s="72"/>
      <c r="UJT75" s="72"/>
      <c r="UJU75" s="72"/>
      <c r="UJV75" s="72"/>
      <c r="UJW75" s="72"/>
      <c r="UJX75" s="72"/>
      <c r="UJY75" s="72"/>
      <c r="UJZ75" s="72"/>
      <c r="UKA75" s="72"/>
      <c r="UKB75" s="72"/>
      <c r="UKC75" s="72"/>
      <c r="UKD75" s="72"/>
      <c r="UKE75" s="72"/>
      <c r="UKF75" s="72"/>
      <c r="UKG75" s="72"/>
      <c r="UKH75" s="72"/>
      <c r="UKI75" s="72"/>
      <c r="UKJ75" s="72"/>
      <c r="UKK75" s="72"/>
      <c r="UKL75" s="72"/>
      <c r="UKM75" s="72"/>
      <c r="UKN75" s="72"/>
      <c r="UKO75" s="72"/>
      <c r="UKP75" s="72"/>
      <c r="UKQ75" s="72"/>
      <c r="UKR75" s="72"/>
      <c r="UKS75" s="72"/>
      <c r="UKT75" s="72"/>
      <c r="UKU75" s="72"/>
      <c r="UKV75" s="72"/>
      <c r="UKW75" s="72"/>
      <c r="UKX75" s="72"/>
      <c r="UKY75" s="72"/>
      <c r="UKZ75" s="72"/>
      <c r="ULA75" s="72"/>
      <c r="ULB75" s="72"/>
      <c r="ULC75" s="72"/>
      <c r="ULD75" s="72"/>
      <c r="ULE75" s="72"/>
      <c r="ULF75" s="72"/>
      <c r="ULG75" s="72"/>
      <c r="ULH75" s="72"/>
      <c r="ULI75" s="72"/>
      <c r="ULJ75" s="72"/>
      <c r="ULK75" s="72"/>
      <c r="ULL75" s="72"/>
      <c r="ULM75" s="72"/>
      <c r="ULN75" s="72"/>
      <c r="ULO75" s="72"/>
      <c r="ULP75" s="72"/>
      <c r="ULQ75" s="72"/>
      <c r="ULR75" s="72"/>
      <c r="ULS75" s="72"/>
      <c r="ULT75" s="72"/>
      <c r="ULU75" s="72"/>
      <c r="ULV75" s="72"/>
      <c r="ULW75" s="72"/>
      <c r="ULX75" s="72"/>
      <c r="ULY75" s="72"/>
      <c r="ULZ75" s="72"/>
      <c r="UMA75" s="72"/>
      <c r="UMB75" s="72"/>
      <c r="UMC75" s="72"/>
      <c r="UMD75" s="72"/>
      <c r="UME75" s="72"/>
      <c r="UMF75" s="72"/>
      <c r="UMG75" s="72"/>
      <c r="UMH75" s="72"/>
      <c r="UMI75" s="72"/>
      <c r="UMJ75" s="72"/>
      <c r="UMK75" s="72"/>
      <c r="UML75" s="72"/>
      <c r="UMM75" s="72"/>
      <c r="UMN75" s="72"/>
      <c r="UMO75" s="72"/>
      <c r="UMP75" s="72"/>
      <c r="UMQ75" s="72"/>
      <c r="UMR75" s="72"/>
      <c r="UMS75" s="72"/>
      <c r="UMT75" s="72"/>
      <c r="UMU75" s="72"/>
      <c r="UMV75" s="72"/>
      <c r="UMW75" s="72"/>
      <c r="UMX75" s="72"/>
      <c r="UMY75" s="72"/>
      <c r="UMZ75" s="72"/>
      <c r="UNA75" s="72"/>
      <c r="UNB75" s="72"/>
      <c r="UNC75" s="72"/>
      <c r="UND75" s="72"/>
      <c r="UNE75" s="72"/>
      <c r="UNF75" s="72"/>
      <c r="UNG75" s="72"/>
      <c r="UNH75" s="72"/>
      <c r="UNI75" s="72"/>
      <c r="UNJ75" s="72"/>
      <c r="UNK75" s="72"/>
      <c r="UNL75" s="72"/>
      <c r="UNM75" s="72"/>
      <c r="UNN75" s="72"/>
      <c r="UNO75" s="72"/>
      <c r="UNP75" s="72"/>
      <c r="UNQ75" s="72"/>
      <c r="UNR75" s="72"/>
      <c r="UNS75" s="72"/>
      <c r="UNT75" s="72"/>
      <c r="UNU75" s="72"/>
      <c r="UNV75" s="72"/>
      <c r="UNW75" s="72"/>
      <c r="UNX75" s="72"/>
      <c r="UNY75" s="72"/>
      <c r="UNZ75" s="72"/>
      <c r="UOA75" s="72"/>
      <c r="UOB75" s="72"/>
      <c r="UOC75" s="72"/>
      <c r="UOD75" s="72"/>
      <c r="UOE75" s="72"/>
      <c r="UOF75" s="72"/>
      <c r="UOG75" s="72"/>
      <c r="UOH75" s="72"/>
      <c r="UOI75" s="72"/>
      <c r="UOJ75" s="72"/>
      <c r="UOK75" s="72"/>
      <c r="UOL75" s="72"/>
      <c r="UOM75" s="72"/>
      <c r="UON75" s="72"/>
      <c r="UOO75" s="72"/>
      <c r="UOP75" s="72"/>
      <c r="UOQ75" s="72"/>
      <c r="UOR75" s="72"/>
      <c r="UOS75" s="72"/>
      <c r="UOT75" s="72"/>
      <c r="UOU75" s="72"/>
      <c r="UOV75" s="72"/>
      <c r="UOW75" s="72"/>
      <c r="UOX75" s="72"/>
      <c r="UOY75" s="72"/>
      <c r="UOZ75" s="72"/>
      <c r="UPA75" s="72"/>
      <c r="UPB75" s="72"/>
      <c r="UPC75" s="72"/>
      <c r="UPD75" s="72"/>
      <c r="UPE75" s="72"/>
      <c r="UPF75" s="72"/>
      <c r="UPG75" s="72"/>
      <c r="UPH75" s="72"/>
      <c r="UPI75" s="72"/>
      <c r="UPJ75" s="72"/>
      <c r="UPK75" s="72"/>
      <c r="UPL75" s="72"/>
      <c r="UPM75" s="72"/>
      <c r="UPN75" s="72"/>
      <c r="UPO75" s="72"/>
      <c r="UPP75" s="72"/>
      <c r="UPQ75" s="72"/>
      <c r="UPR75" s="72"/>
      <c r="UPS75" s="72"/>
      <c r="UPT75" s="72"/>
      <c r="UPU75" s="72"/>
      <c r="UPV75" s="72"/>
      <c r="UPW75" s="72"/>
      <c r="UPX75" s="72"/>
      <c r="UPY75" s="72"/>
      <c r="UPZ75" s="72"/>
      <c r="UQA75" s="72"/>
      <c r="UQB75" s="72"/>
      <c r="UQC75" s="72"/>
      <c r="UQD75" s="72"/>
      <c r="UQE75" s="72"/>
      <c r="UQF75" s="72"/>
      <c r="UQG75" s="72"/>
      <c r="UQH75" s="72"/>
      <c r="UQI75" s="72"/>
      <c r="UQJ75" s="72"/>
      <c r="UQK75" s="72"/>
      <c r="UQL75" s="72"/>
      <c r="UQM75" s="72"/>
      <c r="UQN75" s="72"/>
      <c r="UQO75" s="72"/>
      <c r="UQP75" s="72"/>
      <c r="UQQ75" s="72"/>
      <c r="UQR75" s="72"/>
      <c r="UQS75" s="72"/>
      <c r="UQT75" s="72"/>
      <c r="UQU75" s="72"/>
      <c r="UQV75" s="72"/>
      <c r="UQW75" s="72"/>
      <c r="UQX75" s="72"/>
      <c r="UQY75" s="72"/>
      <c r="UQZ75" s="72"/>
      <c r="URA75" s="72"/>
      <c r="URB75" s="72"/>
      <c r="URC75" s="72"/>
      <c r="URD75" s="72"/>
      <c r="URE75" s="72"/>
      <c r="URF75" s="72"/>
      <c r="URG75" s="72"/>
      <c r="URH75" s="72"/>
      <c r="URI75" s="72"/>
      <c r="URJ75" s="72"/>
      <c r="URK75" s="72"/>
      <c r="URL75" s="72"/>
      <c r="URM75" s="72"/>
      <c r="URN75" s="72"/>
      <c r="URO75" s="72"/>
      <c r="URP75" s="72"/>
      <c r="URQ75" s="72"/>
      <c r="URR75" s="72"/>
      <c r="URS75" s="72"/>
      <c r="URT75" s="72"/>
      <c r="URU75" s="72"/>
      <c r="URV75" s="72"/>
      <c r="URW75" s="72"/>
      <c r="URX75" s="72"/>
      <c r="URY75" s="72"/>
      <c r="URZ75" s="72"/>
      <c r="USA75" s="72"/>
      <c r="USB75" s="72"/>
      <c r="USC75" s="72"/>
      <c r="USD75" s="72"/>
      <c r="USE75" s="72"/>
      <c r="USF75" s="72"/>
      <c r="USG75" s="72"/>
      <c r="USH75" s="72"/>
      <c r="USI75" s="72"/>
      <c r="USJ75" s="72"/>
      <c r="USK75" s="72"/>
      <c r="USL75" s="72"/>
      <c r="USM75" s="72"/>
      <c r="USN75" s="72"/>
      <c r="USO75" s="72"/>
      <c r="USP75" s="72"/>
      <c r="USQ75" s="72"/>
      <c r="USR75" s="72"/>
      <c r="USS75" s="72"/>
      <c r="UST75" s="72"/>
      <c r="USU75" s="72"/>
      <c r="USV75" s="72"/>
      <c r="USW75" s="72"/>
      <c r="USX75" s="72"/>
      <c r="USY75" s="72"/>
      <c r="USZ75" s="72"/>
      <c r="UTA75" s="72"/>
      <c r="UTB75" s="72"/>
      <c r="UTC75" s="72"/>
      <c r="UTD75" s="72"/>
      <c r="UTE75" s="72"/>
      <c r="UTF75" s="72"/>
      <c r="UTG75" s="72"/>
      <c r="UTH75" s="72"/>
      <c r="UTI75" s="72"/>
      <c r="UTJ75" s="72"/>
      <c r="UTK75" s="72"/>
      <c r="UTL75" s="72"/>
      <c r="UTM75" s="72"/>
      <c r="UTN75" s="72"/>
      <c r="UTO75" s="72"/>
      <c r="UTP75" s="72"/>
      <c r="UTQ75" s="72"/>
      <c r="UTR75" s="72"/>
      <c r="UTS75" s="72"/>
      <c r="UTT75" s="72"/>
      <c r="UTU75" s="72"/>
      <c r="UTV75" s="72"/>
      <c r="UTW75" s="72"/>
      <c r="UTX75" s="72"/>
      <c r="UTY75" s="72"/>
      <c r="UTZ75" s="72"/>
      <c r="UUA75" s="72"/>
      <c r="UUB75" s="72"/>
      <c r="UUC75" s="72"/>
      <c r="UUD75" s="72"/>
      <c r="UUE75" s="72"/>
      <c r="UUF75" s="72"/>
      <c r="UUG75" s="72"/>
      <c r="UUH75" s="72"/>
      <c r="UUI75" s="72"/>
      <c r="UUJ75" s="72"/>
      <c r="UUK75" s="72"/>
      <c r="UUL75" s="72"/>
      <c r="UUM75" s="72"/>
      <c r="UUN75" s="72"/>
      <c r="UUO75" s="72"/>
      <c r="UUP75" s="72"/>
      <c r="UUQ75" s="72"/>
      <c r="UUR75" s="72"/>
      <c r="UUS75" s="72"/>
      <c r="UUT75" s="72"/>
      <c r="UUU75" s="72"/>
      <c r="UUV75" s="72"/>
      <c r="UUW75" s="72"/>
      <c r="UUX75" s="72"/>
      <c r="UUY75" s="72"/>
      <c r="UUZ75" s="72"/>
      <c r="UVA75" s="72"/>
      <c r="UVB75" s="72"/>
      <c r="UVC75" s="72"/>
      <c r="UVD75" s="72"/>
      <c r="UVE75" s="72"/>
      <c r="UVF75" s="72"/>
      <c r="UVG75" s="72"/>
      <c r="UVH75" s="72"/>
      <c r="UVI75" s="72"/>
      <c r="UVJ75" s="72"/>
      <c r="UVK75" s="72"/>
      <c r="UVL75" s="72"/>
      <c r="UVM75" s="72"/>
      <c r="UVN75" s="72"/>
      <c r="UVO75" s="72"/>
      <c r="UVP75" s="72"/>
      <c r="UVQ75" s="72"/>
      <c r="UVR75" s="72"/>
      <c r="UVS75" s="72"/>
      <c r="UVT75" s="72"/>
      <c r="UVU75" s="72"/>
      <c r="UVV75" s="72"/>
      <c r="UVW75" s="72"/>
      <c r="UVX75" s="72"/>
      <c r="UVY75" s="72"/>
      <c r="UVZ75" s="72"/>
      <c r="UWA75" s="72"/>
      <c r="UWB75" s="72"/>
      <c r="UWC75" s="72"/>
      <c r="UWD75" s="72"/>
      <c r="UWE75" s="72"/>
      <c r="UWF75" s="72"/>
      <c r="UWG75" s="72"/>
      <c r="UWH75" s="72"/>
      <c r="UWI75" s="72"/>
      <c r="UWJ75" s="72"/>
      <c r="UWK75" s="72"/>
      <c r="UWL75" s="72"/>
      <c r="UWM75" s="72"/>
      <c r="UWN75" s="72"/>
      <c r="UWO75" s="72"/>
      <c r="UWP75" s="72"/>
      <c r="UWQ75" s="72"/>
      <c r="UWR75" s="72"/>
      <c r="UWS75" s="72"/>
      <c r="UWT75" s="72"/>
      <c r="UWU75" s="72"/>
      <c r="UWV75" s="72"/>
      <c r="UWW75" s="72"/>
      <c r="UWX75" s="72"/>
      <c r="UWY75" s="72"/>
      <c r="UWZ75" s="72"/>
      <c r="UXA75" s="72"/>
      <c r="UXB75" s="72"/>
      <c r="UXC75" s="72"/>
      <c r="UXD75" s="72"/>
      <c r="UXE75" s="72"/>
      <c r="UXF75" s="72"/>
      <c r="UXG75" s="72"/>
      <c r="UXH75" s="72"/>
      <c r="UXI75" s="72"/>
      <c r="UXJ75" s="72"/>
      <c r="UXK75" s="72"/>
      <c r="UXL75" s="72"/>
      <c r="UXM75" s="72"/>
      <c r="UXN75" s="72"/>
      <c r="UXO75" s="72"/>
      <c r="UXP75" s="72"/>
      <c r="UXQ75" s="72"/>
      <c r="UXR75" s="72"/>
      <c r="UXS75" s="72"/>
      <c r="UXT75" s="72"/>
      <c r="UXU75" s="72"/>
      <c r="UXV75" s="72"/>
      <c r="UXW75" s="72"/>
      <c r="UXX75" s="72"/>
      <c r="UXY75" s="72"/>
      <c r="UXZ75" s="72"/>
      <c r="UYA75" s="72"/>
      <c r="UYB75" s="72"/>
      <c r="UYC75" s="72"/>
      <c r="UYD75" s="72"/>
      <c r="UYE75" s="72"/>
      <c r="UYF75" s="72"/>
      <c r="UYG75" s="72"/>
      <c r="UYH75" s="72"/>
      <c r="UYI75" s="72"/>
      <c r="UYJ75" s="72"/>
      <c r="UYK75" s="72"/>
      <c r="UYL75" s="72"/>
      <c r="UYM75" s="72"/>
      <c r="UYN75" s="72"/>
      <c r="UYO75" s="72"/>
      <c r="UYP75" s="72"/>
      <c r="UYQ75" s="72"/>
      <c r="UYR75" s="72"/>
      <c r="UYS75" s="72"/>
      <c r="UYT75" s="72"/>
      <c r="UYU75" s="72"/>
      <c r="UYV75" s="72"/>
      <c r="UYW75" s="72"/>
      <c r="UYX75" s="72"/>
      <c r="UYY75" s="72"/>
      <c r="UYZ75" s="72"/>
      <c r="UZA75" s="72"/>
      <c r="UZB75" s="72"/>
      <c r="UZC75" s="72"/>
      <c r="UZD75" s="72"/>
      <c r="UZE75" s="72"/>
      <c r="UZF75" s="72"/>
      <c r="UZG75" s="72"/>
      <c r="UZH75" s="72"/>
      <c r="UZI75" s="72"/>
      <c r="UZJ75" s="72"/>
      <c r="UZK75" s="72"/>
      <c r="UZL75" s="72"/>
      <c r="UZM75" s="72"/>
      <c r="UZN75" s="72"/>
      <c r="UZO75" s="72"/>
      <c r="UZP75" s="72"/>
      <c r="UZQ75" s="72"/>
      <c r="UZR75" s="72"/>
      <c r="UZS75" s="72"/>
      <c r="UZT75" s="72"/>
      <c r="UZU75" s="72"/>
      <c r="UZV75" s="72"/>
      <c r="UZW75" s="72"/>
      <c r="UZX75" s="72"/>
      <c r="UZY75" s="72"/>
      <c r="UZZ75" s="72"/>
      <c r="VAA75" s="72"/>
      <c r="VAB75" s="72"/>
      <c r="VAC75" s="72"/>
      <c r="VAD75" s="72"/>
      <c r="VAE75" s="72"/>
      <c r="VAF75" s="72"/>
      <c r="VAG75" s="72"/>
      <c r="VAH75" s="72"/>
      <c r="VAI75" s="72"/>
      <c r="VAJ75" s="72"/>
      <c r="VAK75" s="72"/>
      <c r="VAL75" s="72"/>
      <c r="VAM75" s="72"/>
      <c r="VAN75" s="72"/>
      <c r="VAO75" s="72"/>
      <c r="VAP75" s="72"/>
      <c r="VAQ75" s="72"/>
      <c r="VAR75" s="72"/>
      <c r="VAS75" s="72"/>
      <c r="VAT75" s="72"/>
      <c r="VAU75" s="72"/>
      <c r="VAV75" s="72"/>
      <c r="VAW75" s="72"/>
      <c r="VAX75" s="72"/>
      <c r="VAY75" s="72"/>
      <c r="VAZ75" s="72"/>
      <c r="VBA75" s="72"/>
      <c r="VBB75" s="72"/>
      <c r="VBC75" s="72"/>
      <c r="VBD75" s="72"/>
      <c r="VBE75" s="72"/>
      <c r="VBF75" s="72"/>
      <c r="VBG75" s="72"/>
      <c r="VBH75" s="72"/>
      <c r="VBI75" s="72"/>
      <c r="VBJ75" s="72"/>
      <c r="VBK75" s="72"/>
      <c r="VBL75" s="72"/>
      <c r="VBM75" s="72"/>
      <c r="VBN75" s="72"/>
      <c r="VBO75" s="72"/>
      <c r="VBP75" s="72"/>
      <c r="VBQ75" s="72"/>
      <c r="VBR75" s="72"/>
      <c r="VBS75" s="72"/>
      <c r="VBT75" s="72"/>
      <c r="VBU75" s="72"/>
      <c r="VBV75" s="72"/>
      <c r="VBW75" s="72"/>
      <c r="VBX75" s="72"/>
      <c r="VBY75" s="72"/>
      <c r="VBZ75" s="72"/>
      <c r="VCA75" s="72"/>
      <c r="VCB75" s="72"/>
      <c r="VCC75" s="72"/>
      <c r="VCD75" s="72"/>
      <c r="VCE75" s="72"/>
      <c r="VCF75" s="72"/>
      <c r="VCG75" s="72"/>
      <c r="VCH75" s="72"/>
      <c r="VCI75" s="72"/>
      <c r="VCJ75" s="72"/>
      <c r="VCK75" s="72"/>
      <c r="VCL75" s="72"/>
      <c r="VCM75" s="72"/>
      <c r="VCN75" s="72"/>
      <c r="VCO75" s="72"/>
      <c r="VCP75" s="72"/>
      <c r="VCQ75" s="72"/>
      <c r="VCR75" s="72"/>
      <c r="VCS75" s="72"/>
      <c r="VCT75" s="72"/>
      <c r="VCU75" s="72"/>
      <c r="VCV75" s="72"/>
      <c r="VCW75" s="72"/>
      <c r="VCX75" s="72"/>
      <c r="VCY75" s="72"/>
      <c r="VCZ75" s="72"/>
      <c r="VDA75" s="72"/>
      <c r="VDB75" s="72"/>
      <c r="VDC75" s="72"/>
      <c r="VDD75" s="72"/>
      <c r="VDE75" s="72"/>
      <c r="VDF75" s="72"/>
      <c r="VDG75" s="72"/>
      <c r="VDH75" s="72"/>
      <c r="VDI75" s="72"/>
      <c r="VDJ75" s="72"/>
      <c r="VDK75" s="72"/>
      <c r="VDL75" s="72"/>
      <c r="VDM75" s="72"/>
      <c r="VDN75" s="72"/>
      <c r="VDO75" s="72"/>
      <c r="VDP75" s="72"/>
      <c r="VDQ75" s="72"/>
      <c r="VDR75" s="72"/>
      <c r="VDS75" s="72"/>
      <c r="VDT75" s="72"/>
      <c r="VDU75" s="72"/>
      <c r="VDV75" s="72"/>
      <c r="VDW75" s="72"/>
      <c r="VDX75" s="72"/>
      <c r="VDY75" s="72"/>
      <c r="VDZ75" s="72"/>
      <c r="VEA75" s="72"/>
      <c r="VEB75" s="72"/>
      <c r="VEC75" s="72"/>
      <c r="VED75" s="72"/>
      <c r="VEE75" s="72"/>
      <c r="VEF75" s="72"/>
      <c r="VEG75" s="72"/>
      <c r="VEH75" s="72"/>
      <c r="VEI75" s="72"/>
      <c r="VEJ75" s="72"/>
      <c r="VEK75" s="72"/>
      <c r="VEL75" s="72"/>
      <c r="VEM75" s="72"/>
      <c r="VEN75" s="72"/>
      <c r="VEO75" s="72"/>
      <c r="VEP75" s="72"/>
      <c r="VEQ75" s="72"/>
      <c r="VER75" s="72"/>
      <c r="VES75" s="72"/>
      <c r="VET75" s="72"/>
      <c r="VEU75" s="72"/>
      <c r="VEV75" s="72"/>
      <c r="VEW75" s="72"/>
      <c r="VEX75" s="72"/>
      <c r="VEY75" s="72"/>
      <c r="VEZ75" s="72"/>
      <c r="VFA75" s="72"/>
      <c r="VFB75" s="72"/>
      <c r="VFC75" s="72"/>
      <c r="VFD75" s="72"/>
      <c r="VFE75" s="72"/>
      <c r="VFF75" s="72"/>
      <c r="VFG75" s="72"/>
      <c r="VFH75" s="72"/>
      <c r="VFI75" s="72"/>
      <c r="VFJ75" s="72"/>
      <c r="VFK75" s="72"/>
      <c r="VFL75" s="72"/>
      <c r="VFM75" s="72"/>
      <c r="VFN75" s="72"/>
      <c r="VFO75" s="72"/>
      <c r="VFP75" s="72"/>
      <c r="VFQ75" s="72"/>
      <c r="VFR75" s="72"/>
      <c r="VFS75" s="72"/>
      <c r="VFT75" s="72"/>
      <c r="VFU75" s="72"/>
      <c r="VFV75" s="72"/>
      <c r="VFW75" s="72"/>
      <c r="VFX75" s="72"/>
      <c r="VFY75" s="72"/>
      <c r="VFZ75" s="72"/>
      <c r="VGA75" s="72"/>
      <c r="VGB75" s="72"/>
      <c r="VGC75" s="72"/>
      <c r="VGD75" s="72"/>
      <c r="VGE75" s="72"/>
      <c r="VGF75" s="72"/>
      <c r="VGG75" s="72"/>
      <c r="VGH75" s="72"/>
      <c r="VGI75" s="72"/>
      <c r="VGJ75" s="72"/>
      <c r="VGK75" s="72"/>
      <c r="VGL75" s="72"/>
      <c r="VGM75" s="72"/>
      <c r="VGN75" s="72"/>
      <c r="VGO75" s="72"/>
      <c r="VGP75" s="72"/>
      <c r="VGQ75" s="72"/>
      <c r="VGR75" s="72"/>
      <c r="VGS75" s="72"/>
      <c r="VGT75" s="72"/>
      <c r="VGU75" s="72"/>
      <c r="VGV75" s="72"/>
      <c r="VGW75" s="72"/>
      <c r="VGX75" s="72"/>
      <c r="VGY75" s="72"/>
      <c r="VGZ75" s="72"/>
      <c r="VHA75" s="72"/>
      <c r="VHB75" s="72"/>
      <c r="VHC75" s="72"/>
      <c r="VHD75" s="72"/>
      <c r="VHE75" s="72"/>
      <c r="VHF75" s="72"/>
      <c r="VHG75" s="72"/>
      <c r="VHH75" s="72"/>
      <c r="VHI75" s="72"/>
      <c r="VHJ75" s="72"/>
      <c r="VHK75" s="72"/>
      <c r="VHL75" s="72"/>
      <c r="VHM75" s="72"/>
      <c r="VHN75" s="72"/>
      <c r="VHO75" s="72"/>
      <c r="VHP75" s="72"/>
      <c r="VHQ75" s="72"/>
      <c r="VHR75" s="72"/>
      <c r="VHS75" s="72"/>
      <c r="VHT75" s="72"/>
      <c r="VHU75" s="72"/>
      <c r="VHV75" s="72"/>
      <c r="VHW75" s="72"/>
      <c r="VHX75" s="72"/>
      <c r="VHY75" s="72"/>
      <c r="VHZ75" s="72"/>
      <c r="VIA75" s="72"/>
      <c r="VIB75" s="72"/>
      <c r="VIC75" s="72"/>
      <c r="VID75" s="72"/>
      <c r="VIE75" s="72"/>
      <c r="VIF75" s="72"/>
      <c r="VIG75" s="72"/>
      <c r="VIH75" s="72"/>
      <c r="VII75" s="72"/>
      <c r="VIJ75" s="72"/>
      <c r="VIK75" s="72"/>
      <c r="VIL75" s="72"/>
      <c r="VIM75" s="72"/>
      <c r="VIN75" s="72"/>
      <c r="VIO75" s="72"/>
      <c r="VIP75" s="72"/>
      <c r="VIQ75" s="72"/>
      <c r="VIR75" s="72"/>
      <c r="VIS75" s="72"/>
      <c r="VIT75" s="72"/>
      <c r="VIU75" s="72"/>
      <c r="VIV75" s="72"/>
      <c r="VIW75" s="72"/>
      <c r="VIX75" s="72"/>
      <c r="VIY75" s="72"/>
      <c r="VIZ75" s="72"/>
      <c r="VJA75" s="72"/>
      <c r="VJB75" s="72"/>
      <c r="VJC75" s="72"/>
      <c r="VJD75" s="72"/>
      <c r="VJE75" s="72"/>
      <c r="VJF75" s="72"/>
      <c r="VJG75" s="72"/>
      <c r="VJH75" s="72"/>
      <c r="VJI75" s="72"/>
      <c r="VJJ75" s="72"/>
      <c r="VJK75" s="72"/>
      <c r="VJL75" s="72"/>
      <c r="VJM75" s="72"/>
      <c r="VJN75" s="72"/>
      <c r="VJO75" s="72"/>
      <c r="VJP75" s="72"/>
      <c r="VJQ75" s="72"/>
      <c r="VJR75" s="72"/>
      <c r="VJS75" s="72"/>
      <c r="VJT75" s="72"/>
      <c r="VJU75" s="72"/>
      <c r="VJV75" s="72"/>
      <c r="VJW75" s="72"/>
      <c r="VJX75" s="72"/>
      <c r="VJY75" s="72"/>
      <c r="VJZ75" s="72"/>
      <c r="VKA75" s="72"/>
      <c r="VKB75" s="72"/>
      <c r="VKC75" s="72"/>
      <c r="VKD75" s="72"/>
      <c r="VKE75" s="72"/>
      <c r="VKF75" s="72"/>
      <c r="VKG75" s="72"/>
      <c r="VKH75" s="72"/>
      <c r="VKI75" s="72"/>
      <c r="VKJ75" s="72"/>
      <c r="VKK75" s="72"/>
      <c r="VKL75" s="72"/>
      <c r="VKM75" s="72"/>
      <c r="VKN75" s="72"/>
      <c r="VKO75" s="72"/>
      <c r="VKP75" s="72"/>
      <c r="VKQ75" s="72"/>
      <c r="VKR75" s="72"/>
      <c r="VKS75" s="72"/>
      <c r="VKT75" s="72"/>
      <c r="VKU75" s="72"/>
      <c r="VKV75" s="72"/>
      <c r="VKW75" s="72"/>
      <c r="VKX75" s="72"/>
      <c r="VKY75" s="72"/>
      <c r="VKZ75" s="72"/>
      <c r="VLA75" s="72"/>
      <c r="VLB75" s="72"/>
      <c r="VLC75" s="72"/>
      <c r="VLD75" s="72"/>
      <c r="VLE75" s="72"/>
      <c r="VLF75" s="72"/>
      <c r="VLG75" s="72"/>
      <c r="VLH75" s="72"/>
      <c r="VLI75" s="72"/>
      <c r="VLJ75" s="72"/>
      <c r="VLK75" s="72"/>
      <c r="VLL75" s="72"/>
      <c r="VLM75" s="72"/>
      <c r="VLN75" s="72"/>
      <c r="VLO75" s="72"/>
      <c r="VLP75" s="72"/>
      <c r="VLQ75" s="72"/>
      <c r="VLR75" s="72"/>
      <c r="VLS75" s="72"/>
      <c r="VLT75" s="72"/>
      <c r="VLU75" s="72"/>
      <c r="VLV75" s="72"/>
      <c r="VLW75" s="72"/>
      <c r="VLX75" s="72"/>
      <c r="VLY75" s="72"/>
      <c r="VLZ75" s="72"/>
      <c r="VMA75" s="72"/>
      <c r="VMB75" s="72"/>
      <c r="VMC75" s="72"/>
      <c r="VMD75" s="72"/>
      <c r="VME75" s="72"/>
      <c r="VMF75" s="72"/>
      <c r="VMG75" s="72"/>
      <c r="VMH75" s="72"/>
      <c r="VMI75" s="72"/>
      <c r="VMJ75" s="72"/>
      <c r="VMK75" s="72"/>
      <c r="VML75" s="72"/>
      <c r="VMM75" s="72"/>
      <c r="VMN75" s="72"/>
      <c r="VMO75" s="72"/>
      <c r="VMP75" s="72"/>
      <c r="VMQ75" s="72"/>
      <c r="VMR75" s="72"/>
      <c r="VMS75" s="72"/>
      <c r="VMT75" s="72"/>
      <c r="VMU75" s="72"/>
      <c r="VMV75" s="72"/>
      <c r="VMW75" s="72"/>
      <c r="VMX75" s="72"/>
      <c r="VMY75" s="72"/>
      <c r="VMZ75" s="72"/>
      <c r="VNA75" s="72"/>
      <c r="VNB75" s="72"/>
      <c r="VNC75" s="72"/>
      <c r="VND75" s="72"/>
      <c r="VNE75" s="72"/>
      <c r="VNF75" s="72"/>
      <c r="VNG75" s="72"/>
      <c r="VNH75" s="72"/>
      <c r="VNI75" s="72"/>
      <c r="VNJ75" s="72"/>
      <c r="VNK75" s="72"/>
      <c r="VNL75" s="72"/>
      <c r="VNM75" s="72"/>
      <c r="VNN75" s="72"/>
      <c r="VNO75" s="72"/>
      <c r="VNP75" s="72"/>
      <c r="VNQ75" s="72"/>
      <c r="VNR75" s="72"/>
      <c r="VNS75" s="72"/>
      <c r="VNT75" s="72"/>
      <c r="VNU75" s="72"/>
      <c r="VNV75" s="72"/>
      <c r="VNW75" s="72"/>
      <c r="VNX75" s="72"/>
      <c r="VNY75" s="72"/>
      <c r="VNZ75" s="72"/>
      <c r="VOA75" s="72"/>
      <c r="VOB75" s="72"/>
      <c r="VOC75" s="72"/>
      <c r="VOD75" s="72"/>
      <c r="VOE75" s="72"/>
      <c r="VOF75" s="72"/>
      <c r="VOG75" s="72"/>
      <c r="VOH75" s="72"/>
      <c r="VOI75" s="72"/>
      <c r="VOJ75" s="72"/>
      <c r="VOK75" s="72"/>
      <c r="VOL75" s="72"/>
      <c r="VOM75" s="72"/>
      <c r="VON75" s="72"/>
      <c r="VOO75" s="72"/>
      <c r="VOP75" s="72"/>
      <c r="VOQ75" s="72"/>
      <c r="VOR75" s="72"/>
      <c r="VOS75" s="72"/>
      <c r="VOT75" s="72"/>
      <c r="VOU75" s="72"/>
      <c r="VOV75" s="72"/>
      <c r="VOW75" s="72"/>
      <c r="VOX75" s="72"/>
      <c r="VOY75" s="72"/>
      <c r="VOZ75" s="72"/>
      <c r="VPA75" s="72"/>
      <c r="VPB75" s="72"/>
      <c r="VPC75" s="72"/>
      <c r="VPD75" s="72"/>
      <c r="VPE75" s="72"/>
      <c r="VPF75" s="72"/>
      <c r="VPG75" s="72"/>
      <c r="VPH75" s="72"/>
      <c r="VPI75" s="72"/>
      <c r="VPJ75" s="72"/>
      <c r="VPK75" s="72"/>
      <c r="VPL75" s="72"/>
      <c r="VPM75" s="72"/>
      <c r="VPN75" s="72"/>
      <c r="VPO75" s="72"/>
      <c r="VPP75" s="72"/>
      <c r="VPQ75" s="72"/>
      <c r="VPR75" s="72"/>
      <c r="VPS75" s="72"/>
      <c r="VPT75" s="72"/>
      <c r="VPU75" s="72"/>
      <c r="VPV75" s="72"/>
      <c r="VPW75" s="72"/>
      <c r="VPX75" s="72"/>
      <c r="VPY75" s="72"/>
      <c r="VPZ75" s="72"/>
      <c r="VQA75" s="72"/>
      <c r="VQB75" s="72"/>
      <c r="VQC75" s="72"/>
      <c r="VQD75" s="72"/>
      <c r="VQE75" s="72"/>
      <c r="VQF75" s="72"/>
      <c r="VQG75" s="72"/>
      <c r="VQH75" s="72"/>
      <c r="VQI75" s="72"/>
      <c r="VQJ75" s="72"/>
      <c r="VQK75" s="72"/>
      <c r="VQL75" s="72"/>
      <c r="VQM75" s="72"/>
      <c r="VQN75" s="72"/>
      <c r="VQO75" s="72"/>
      <c r="VQP75" s="72"/>
      <c r="VQQ75" s="72"/>
      <c r="VQR75" s="72"/>
      <c r="VQS75" s="72"/>
      <c r="VQT75" s="72"/>
      <c r="VQU75" s="72"/>
      <c r="VQV75" s="72"/>
      <c r="VQW75" s="72"/>
      <c r="VQX75" s="72"/>
      <c r="VQY75" s="72"/>
      <c r="VQZ75" s="72"/>
      <c r="VRA75" s="72"/>
      <c r="VRB75" s="72"/>
      <c r="VRC75" s="72"/>
      <c r="VRD75" s="72"/>
      <c r="VRE75" s="72"/>
      <c r="VRF75" s="72"/>
      <c r="VRG75" s="72"/>
      <c r="VRH75" s="72"/>
      <c r="VRI75" s="72"/>
      <c r="VRJ75" s="72"/>
      <c r="VRK75" s="72"/>
      <c r="VRL75" s="72"/>
      <c r="VRM75" s="72"/>
      <c r="VRN75" s="72"/>
      <c r="VRO75" s="72"/>
      <c r="VRP75" s="72"/>
      <c r="VRQ75" s="72"/>
      <c r="VRR75" s="72"/>
      <c r="VRS75" s="72"/>
      <c r="VRT75" s="72"/>
      <c r="VRU75" s="72"/>
      <c r="VRV75" s="72"/>
      <c r="VRW75" s="72"/>
      <c r="VRX75" s="72"/>
      <c r="VRY75" s="72"/>
      <c r="VRZ75" s="72"/>
      <c r="VSA75" s="72"/>
      <c r="VSB75" s="72"/>
      <c r="VSC75" s="72"/>
      <c r="VSD75" s="72"/>
      <c r="VSE75" s="72"/>
      <c r="VSF75" s="72"/>
      <c r="VSG75" s="72"/>
      <c r="VSH75" s="72"/>
      <c r="VSI75" s="72"/>
      <c r="VSJ75" s="72"/>
      <c r="VSK75" s="72"/>
      <c r="VSL75" s="72"/>
      <c r="VSM75" s="72"/>
      <c r="VSN75" s="72"/>
      <c r="VSO75" s="72"/>
      <c r="VSP75" s="72"/>
      <c r="VSQ75" s="72"/>
      <c r="VSR75" s="72"/>
      <c r="VSS75" s="72"/>
      <c r="VST75" s="72"/>
      <c r="VSU75" s="72"/>
      <c r="VSV75" s="72"/>
      <c r="VSW75" s="72"/>
      <c r="VSX75" s="72"/>
      <c r="VSY75" s="72"/>
      <c r="VSZ75" s="72"/>
      <c r="VTA75" s="72"/>
      <c r="VTB75" s="72"/>
      <c r="VTC75" s="72"/>
      <c r="VTD75" s="72"/>
      <c r="VTE75" s="72"/>
      <c r="VTF75" s="72"/>
      <c r="VTG75" s="72"/>
      <c r="VTH75" s="72"/>
      <c r="VTI75" s="72"/>
      <c r="VTJ75" s="72"/>
      <c r="VTK75" s="72"/>
      <c r="VTL75" s="72"/>
      <c r="VTM75" s="72"/>
      <c r="VTN75" s="72"/>
      <c r="VTO75" s="72"/>
      <c r="VTP75" s="72"/>
      <c r="VTQ75" s="72"/>
      <c r="VTR75" s="72"/>
      <c r="VTS75" s="72"/>
      <c r="VTT75" s="72"/>
      <c r="VTU75" s="72"/>
      <c r="VTV75" s="72"/>
      <c r="VTW75" s="72"/>
      <c r="VTX75" s="72"/>
      <c r="VTY75" s="72"/>
      <c r="VTZ75" s="72"/>
      <c r="VUA75" s="72"/>
      <c r="VUB75" s="72"/>
      <c r="VUC75" s="72"/>
      <c r="VUD75" s="72"/>
      <c r="VUE75" s="72"/>
      <c r="VUF75" s="72"/>
      <c r="VUG75" s="72"/>
      <c r="VUH75" s="72"/>
      <c r="VUI75" s="72"/>
      <c r="VUJ75" s="72"/>
      <c r="VUK75" s="72"/>
      <c r="VUL75" s="72"/>
      <c r="VUM75" s="72"/>
      <c r="VUN75" s="72"/>
      <c r="VUO75" s="72"/>
      <c r="VUP75" s="72"/>
      <c r="VUQ75" s="72"/>
      <c r="VUR75" s="72"/>
      <c r="VUS75" s="72"/>
      <c r="VUT75" s="72"/>
      <c r="VUU75" s="72"/>
      <c r="VUV75" s="72"/>
      <c r="VUW75" s="72"/>
      <c r="VUX75" s="72"/>
      <c r="VUY75" s="72"/>
      <c r="VUZ75" s="72"/>
      <c r="VVA75" s="72"/>
      <c r="VVB75" s="72"/>
      <c r="VVC75" s="72"/>
      <c r="VVD75" s="72"/>
      <c r="VVE75" s="72"/>
      <c r="VVF75" s="72"/>
      <c r="VVG75" s="72"/>
      <c r="VVH75" s="72"/>
      <c r="VVI75" s="72"/>
      <c r="VVJ75" s="72"/>
      <c r="VVK75" s="72"/>
      <c r="VVL75" s="72"/>
      <c r="VVM75" s="72"/>
      <c r="VVN75" s="72"/>
      <c r="VVO75" s="72"/>
      <c r="VVP75" s="72"/>
      <c r="VVQ75" s="72"/>
      <c r="VVR75" s="72"/>
      <c r="VVS75" s="72"/>
      <c r="VVT75" s="72"/>
      <c r="VVU75" s="72"/>
      <c r="VVV75" s="72"/>
      <c r="VVW75" s="72"/>
      <c r="VVX75" s="72"/>
      <c r="VVY75" s="72"/>
      <c r="VVZ75" s="72"/>
      <c r="VWA75" s="72"/>
      <c r="VWB75" s="72"/>
      <c r="VWC75" s="72"/>
      <c r="VWD75" s="72"/>
      <c r="VWE75" s="72"/>
      <c r="VWF75" s="72"/>
      <c r="VWG75" s="72"/>
      <c r="VWH75" s="72"/>
      <c r="VWI75" s="72"/>
      <c r="VWJ75" s="72"/>
      <c r="VWK75" s="72"/>
      <c r="VWL75" s="72"/>
      <c r="VWM75" s="72"/>
      <c r="VWN75" s="72"/>
      <c r="VWO75" s="72"/>
      <c r="VWP75" s="72"/>
      <c r="VWQ75" s="72"/>
      <c r="VWR75" s="72"/>
      <c r="VWS75" s="72"/>
      <c r="VWT75" s="72"/>
      <c r="VWU75" s="72"/>
      <c r="VWV75" s="72"/>
      <c r="VWW75" s="72"/>
      <c r="VWX75" s="72"/>
      <c r="VWY75" s="72"/>
      <c r="VWZ75" s="72"/>
      <c r="VXA75" s="72"/>
      <c r="VXB75" s="72"/>
      <c r="VXC75" s="72"/>
      <c r="VXD75" s="72"/>
      <c r="VXE75" s="72"/>
      <c r="VXF75" s="72"/>
      <c r="VXG75" s="72"/>
      <c r="VXH75" s="72"/>
      <c r="VXI75" s="72"/>
      <c r="VXJ75" s="72"/>
      <c r="VXK75" s="72"/>
      <c r="VXL75" s="72"/>
      <c r="VXM75" s="72"/>
      <c r="VXN75" s="72"/>
      <c r="VXO75" s="72"/>
      <c r="VXP75" s="72"/>
      <c r="VXQ75" s="72"/>
      <c r="VXR75" s="72"/>
      <c r="VXS75" s="72"/>
      <c r="VXT75" s="72"/>
      <c r="VXU75" s="72"/>
      <c r="VXV75" s="72"/>
      <c r="VXW75" s="72"/>
      <c r="VXX75" s="72"/>
      <c r="VXY75" s="72"/>
      <c r="VXZ75" s="72"/>
      <c r="VYA75" s="72"/>
      <c r="VYB75" s="72"/>
      <c r="VYC75" s="72"/>
      <c r="VYD75" s="72"/>
      <c r="VYE75" s="72"/>
      <c r="VYF75" s="72"/>
      <c r="VYG75" s="72"/>
      <c r="VYH75" s="72"/>
      <c r="VYI75" s="72"/>
      <c r="VYJ75" s="72"/>
      <c r="VYK75" s="72"/>
      <c r="VYL75" s="72"/>
      <c r="VYM75" s="72"/>
      <c r="VYN75" s="72"/>
      <c r="VYO75" s="72"/>
      <c r="VYP75" s="72"/>
      <c r="VYQ75" s="72"/>
      <c r="VYR75" s="72"/>
      <c r="VYS75" s="72"/>
      <c r="VYT75" s="72"/>
      <c r="VYU75" s="72"/>
      <c r="VYV75" s="72"/>
      <c r="VYW75" s="72"/>
      <c r="VYX75" s="72"/>
      <c r="VYY75" s="72"/>
      <c r="VYZ75" s="72"/>
      <c r="VZA75" s="72"/>
      <c r="VZB75" s="72"/>
      <c r="VZC75" s="72"/>
      <c r="VZD75" s="72"/>
      <c r="VZE75" s="72"/>
      <c r="VZF75" s="72"/>
      <c r="VZG75" s="72"/>
      <c r="VZH75" s="72"/>
      <c r="VZI75" s="72"/>
      <c r="VZJ75" s="72"/>
      <c r="VZK75" s="72"/>
      <c r="VZL75" s="72"/>
      <c r="VZM75" s="72"/>
      <c r="VZN75" s="72"/>
      <c r="VZO75" s="72"/>
      <c r="VZP75" s="72"/>
      <c r="VZQ75" s="72"/>
      <c r="VZR75" s="72"/>
      <c r="VZS75" s="72"/>
      <c r="VZT75" s="72"/>
      <c r="VZU75" s="72"/>
      <c r="VZV75" s="72"/>
      <c r="VZW75" s="72"/>
      <c r="VZX75" s="72"/>
      <c r="VZY75" s="72"/>
      <c r="VZZ75" s="72"/>
      <c r="WAA75" s="72"/>
      <c r="WAB75" s="72"/>
      <c r="WAC75" s="72"/>
      <c r="WAD75" s="72"/>
      <c r="WAE75" s="72"/>
      <c r="WAF75" s="72"/>
      <c r="WAG75" s="72"/>
      <c r="WAH75" s="72"/>
      <c r="WAI75" s="72"/>
      <c r="WAJ75" s="72"/>
      <c r="WAK75" s="72"/>
      <c r="WAL75" s="72"/>
      <c r="WAM75" s="72"/>
      <c r="WAN75" s="72"/>
      <c r="WAO75" s="72"/>
      <c r="WAP75" s="72"/>
      <c r="WAQ75" s="72"/>
      <c r="WAR75" s="72"/>
      <c r="WAS75" s="72"/>
      <c r="WAT75" s="72"/>
      <c r="WAU75" s="72"/>
      <c r="WAV75" s="72"/>
      <c r="WAW75" s="72"/>
      <c r="WAX75" s="72"/>
      <c r="WAY75" s="72"/>
      <c r="WAZ75" s="72"/>
      <c r="WBA75" s="72"/>
      <c r="WBB75" s="72"/>
      <c r="WBC75" s="72"/>
      <c r="WBD75" s="72"/>
      <c r="WBE75" s="72"/>
      <c r="WBF75" s="72"/>
      <c r="WBG75" s="72"/>
      <c r="WBH75" s="72"/>
      <c r="WBI75" s="72"/>
      <c r="WBJ75" s="72"/>
      <c r="WBK75" s="72"/>
      <c r="WBL75" s="72"/>
      <c r="WBM75" s="72"/>
      <c r="WBN75" s="72"/>
      <c r="WBO75" s="72"/>
      <c r="WBP75" s="72"/>
      <c r="WBQ75" s="72"/>
      <c r="WBR75" s="72"/>
      <c r="WBS75" s="72"/>
      <c r="WBT75" s="72"/>
      <c r="WBU75" s="72"/>
      <c r="WBV75" s="72"/>
      <c r="WBW75" s="72"/>
      <c r="WBX75" s="72"/>
      <c r="WBY75" s="72"/>
      <c r="WBZ75" s="72"/>
      <c r="WCA75" s="72"/>
      <c r="WCB75" s="72"/>
      <c r="WCC75" s="72"/>
      <c r="WCD75" s="72"/>
      <c r="WCE75" s="72"/>
      <c r="WCF75" s="72"/>
      <c r="WCG75" s="72"/>
      <c r="WCH75" s="72"/>
      <c r="WCI75" s="72"/>
      <c r="WCJ75" s="72"/>
      <c r="WCK75" s="72"/>
      <c r="WCL75" s="72"/>
      <c r="WCM75" s="72"/>
      <c r="WCN75" s="72"/>
      <c r="WCO75" s="72"/>
      <c r="WCP75" s="72"/>
      <c r="WCQ75" s="72"/>
      <c r="WCR75" s="72"/>
      <c r="WCS75" s="72"/>
      <c r="WCT75" s="72"/>
      <c r="WCU75" s="72"/>
      <c r="WCV75" s="72"/>
      <c r="WCW75" s="72"/>
      <c r="WCX75" s="72"/>
      <c r="WCY75" s="72"/>
      <c r="WCZ75" s="72"/>
      <c r="WDA75" s="72"/>
      <c r="WDB75" s="72"/>
      <c r="WDC75" s="72"/>
      <c r="WDD75" s="72"/>
      <c r="WDE75" s="72"/>
      <c r="WDF75" s="72"/>
      <c r="WDG75" s="72"/>
      <c r="WDH75" s="72"/>
      <c r="WDI75" s="72"/>
      <c r="WDJ75" s="72"/>
      <c r="WDK75" s="72"/>
      <c r="WDL75" s="72"/>
      <c r="WDM75" s="72"/>
      <c r="WDN75" s="72"/>
      <c r="WDO75" s="72"/>
      <c r="WDP75" s="72"/>
      <c r="WDQ75" s="72"/>
      <c r="WDR75" s="72"/>
      <c r="WDS75" s="72"/>
      <c r="WDT75" s="72"/>
      <c r="WDU75" s="72"/>
      <c r="WDV75" s="72"/>
      <c r="WDW75" s="72"/>
      <c r="WDX75" s="72"/>
      <c r="WDY75" s="72"/>
      <c r="WDZ75" s="72"/>
      <c r="WEA75" s="72"/>
      <c r="WEB75" s="72"/>
      <c r="WEC75" s="72"/>
      <c r="WED75" s="72"/>
      <c r="WEE75" s="72"/>
      <c r="WEF75" s="72"/>
      <c r="WEG75" s="72"/>
      <c r="WEH75" s="72"/>
      <c r="WEI75" s="72"/>
      <c r="WEJ75" s="72"/>
      <c r="WEK75" s="72"/>
      <c r="WEL75" s="72"/>
      <c r="WEM75" s="72"/>
      <c r="WEN75" s="72"/>
      <c r="WEO75" s="72"/>
      <c r="WEP75" s="72"/>
      <c r="WEQ75" s="72"/>
      <c r="WER75" s="72"/>
      <c r="WES75" s="72"/>
      <c r="WET75" s="72"/>
      <c r="WEU75" s="72"/>
      <c r="WEV75" s="72"/>
      <c r="WEW75" s="72"/>
      <c r="WEX75" s="72"/>
      <c r="WEY75" s="72"/>
      <c r="WEZ75" s="72"/>
      <c r="WFA75" s="72"/>
      <c r="WFB75" s="72"/>
      <c r="WFC75" s="72"/>
      <c r="WFD75" s="72"/>
      <c r="WFE75" s="72"/>
      <c r="WFF75" s="72"/>
      <c r="WFG75" s="72"/>
      <c r="WFH75" s="72"/>
      <c r="WFI75" s="72"/>
      <c r="WFJ75" s="72"/>
      <c r="WFK75" s="72"/>
      <c r="WFL75" s="72"/>
      <c r="WFM75" s="72"/>
      <c r="WFN75" s="72"/>
      <c r="WFO75" s="72"/>
      <c r="WFP75" s="72"/>
      <c r="WFQ75" s="72"/>
      <c r="WFR75" s="72"/>
      <c r="WFS75" s="72"/>
      <c r="WFT75" s="72"/>
      <c r="WFU75" s="72"/>
      <c r="WFV75" s="72"/>
      <c r="WFW75" s="72"/>
      <c r="WFX75" s="72"/>
      <c r="WFY75" s="72"/>
      <c r="WFZ75" s="72"/>
      <c r="WGA75" s="72"/>
      <c r="WGB75" s="72"/>
      <c r="WGC75" s="72"/>
      <c r="WGD75" s="72"/>
      <c r="WGE75" s="72"/>
      <c r="WGF75" s="72"/>
      <c r="WGG75" s="72"/>
      <c r="WGH75" s="72"/>
      <c r="WGI75" s="72"/>
      <c r="WGJ75" s="72"/>
      <c r="WGK75" s="72"/>
      <c r="WGL75" s="72"/>
      <c r="WGM75" s="72"/>
      <c r="WGN75" s="72"/>
      <c r="WGO75" s="72"/>
      <c r="WGP75" s="72"/>
      <c r="WGQ75" s="72"/>
      <c r="WGR75" s="72"/>
      <c r="WGS75" s="72"/>
      <c r="WGT75" s="72"/>
      <c r="WGU75" s="72"/>
      <c r="WGV75" s="72"/>
      <c r="WGW75" s="72"/>
      <c r="WGX75" s="72"/>
      <c r="WGY75" s="72"/>
      <c r="WGZ75" s="72"/>
      <c r="WHA75" s="72"/>
      <c r="WHB75" s="72"/>
      <c r="WHC75" s="72"/>
      <c r="WHD75" s="72"/>
      <c r="WHE75" s="72"/>
      <c r="WHF75" s="72"/>
      <c r="WHG75" s="72"/>
      <c r="WHH75" s="72"/>
      <c r="WHI75" s="72"/>
      <c r="WHJ75" s="72"/>
      <c r="WHK75" s="72"/>
      <c r="WHL75" s="72"/>
      <c r="WHM75" s="72"/>
      <c r="WHN75" s="72"/>
      <c r="WHO75" s="72"/>
      <c r="WHP75" s="72"/>
      <c r="WHQ75" s="72"/>
      <c r="WHR75" s="72"/>
      <c r="WHS75" s="72"/>
      <c r="WHT75" s="72"/>
      <c r="WHU75" s="72"/>
      <c r="WHV75" s="72"/>
      <c r="WHW75" s="72"/>
      <c r="WHX75" s="72"/>
      <c r="WHY75" s="72"/>
      <c r="WHZ75" s="72"/>
      <c r="WIA75" s="72"/>
      <c r="WIB75" s="72"/>
      <c r="WIC75" s="72"/>
      <c r="WID75" s="72"/>
      <c r="WIE75" s="72"/>
      <c r="WIF75" s="72"/>
      <c r="WIG75" s="72"/>
      <c r="WIH75" s="72"/>
      <c r="WII75" s="72"/>
      <c r="WIJ75" s="72"/>
      <c r="WIK75" s="72"/>
      <c r="WIL75" s="72"/>
      <c r="WIM75" s="72"/>
      <c r="WIN75" s="72"/>
      <c r="WIO75" s="72"/>
      <c r="WIP75" s="72"/>
      <c r="WIQ75" s="72"/>
      <c r="WIR75" s="72"/>
      <c r="WIS75" s="72"/>
      <c r="WIT75" s="72"/>
      <c r="WIU75" s="72"/>
      <c r="WIV75" s="72"/>
      <c r="WIW75" s="72"/>
      <c r="WIX75" s="72"/>
      <c r="WIY75" s="72"/>
      <c r="WIZ75" s="72"/>
      <c r="WJA75" s="72"/>
      <c r="WJB75" s="72"/>
      <c r="WJC75" s="72"/>
      <c r="WJD75" s="72"/>
      <c r="WJE75" s="72"/>
      <c r="WJF75" s="72"/>
      <c r="WJG75" s="72"/>
      <c r="WJH75" s="72"/>
      <c r="WJI75" s="72"/>
      <c r="WJJ75" s="72"/>
      <c r="WJK75" s="72"/>
      <c r="WJL75" s="72"/>
      <c r="WJM75" s="72"/>
      <c r="WJN75" s="72"/>
      <c r="WJO75" s="72"/>
      <c r="WJP75" s="72"/>
      <c r="WJQ75" s="72"/>
      <c r="WJR75" s="72"/>
      <c r="WJS75" s="72"/>
      <c r="WJT75" s="72"/>
      <c r="WJU75" s="72"/>
      <c r="WJV75" s="72"/>
      <c r="WJW75" s="72"/>
      <c r="WJX75" s="72"/>
      <c r="WJY75" s="72"/>
      <c r="WJZ75" s="72"/>
      <c r="WKA75" s="72"/>
      <c r="WKB75" s="72"/>
      <c r="WKC75" s="72"/>
      <c r="WKD75" s="72"/>
      <c r="WKE75" s="72"/>
      <c r="WKF75" s="72"/>
      <c r="WKG75" s="72"/>
      <c r="WKH75" s="72"/>
      <c r="WKI75" s="72"/>
      <c r="WKJ75" s="72"/>
      <c r="WKK75" s="72"/>
      <c r="WKL75" s="72"/>
      <c r="WKM75" s="72"/>
      <c r="WKN75" s="72"/>
      <c r="WKO75" s="72"/>
      <c r="WKP75" s="72"/>
      <c r="WKQ75" s="72"/>
      <c r="WKR75" s="72"/>
      <c r="WKS75" s="72"/>
      <c r="WKT75" s="72"/>
      <c r="WKU75" s="72"/>
      <c r="WKV75" s="72"/>
      <c r="WKW75" s="72"/>
      <c r="WKX75" s="72"/>
      <c r="WKY75" s="72"/>
      <c r="WKZ75" s="72"/>
      <c r="WLA75" s="72"/>
      <c r="WLB75" s="72"/>
      <c r="WLC75" s="72"/>
      <c r="WLD75" s="72"/>
      <c r="WLE75" s="72"/>
      <c r="WLF75" s="72"/>
      <c r="WLG75" s="72"/>
      <c r="WLH75" s="72"/>
      <c r="WLI75" s="72"/>
      <c r="WLJ75" s="72"/>
      <c r="WLK75" s="72"/>
      <c r="WLL75" s="72"/>
      <c r="WLM75" s="72"/>
      <c r="WLN75" s="72"/>
      <c r="WLO75" s="72"/>
      <c r="WLP75" s="72"/>
      <c r="WLQ75" s="72"/>
      <c r="WLR75" s="72"/>
      <c r="WLS75" s="72"/>
      <c r="WLT75" s="72"/>
      <c r="WLU75" s="72"/>
      <c r="WLV75" s="72"/>
      <c r="WLW75" s="72"/>
      <c r="WLX75" s="72"/>
      <c r="WLY75" s="72"/>
      <c r="WLZ75" s="72"/>
      <c r="WMA75" s="72"/>
      <c r="WMB75" s="72"/>
      <c r="WMC75" s="72"/>
      <c r="WMD75" s="72"/>
      <c r="WME75" s="72"/>
      <c r="WMF75" s="72"/>
      <c r="WMG75" s="72"/>
      <c r="WMH75" s="72"/>
      <c r="WMI75" s="72"/>
      <c r="WMJ75" s="72"/>
      <c r="WMK75" s="72"/>
      <c r="WML75" s="72"/>
      <c r="WMM75" s="72"/>
      <c r="WMN75" s="72"/>
      <c r="WMO75" s="72"/>
      <c r="WMP75" s="72"/>
      <c r="WMQ75" s="72"/>
      <c r="WMR75" s="72"/>
      <c r="WMS75" s="72"/>
      <c r="WMT75" s="72"/>
      <c r="WMU75" s="72"/>
      <c r="WMV75" s="72"/>
      <c r="WMW75" s="72"/>
      <c r="WMX75" s="72"/>
      <c r="WMY75" s="72"/>
      <c r="WMZ75" s="72"/>
      <c r="WNA75" s="72"/>
      <c r="WNB75" s="72"/>
      <c r="WNC75" s="72"/>
      <c r="WND75" s="72"/>
      <c r="WNE75" s="72"/>
      <c r="WNF75" s="72"/>
      <c r="WNG75" s="72"/>
      <c r="WNH75" s="72"/>
      <c r="WNI75" s="72"/>
      <c r="WNJ75" s="72"/>
      <c r="WNK75" s="72"/>
      <c r="WNL75" s="72"/>
      <c r="WNM75" s="72"/>
      <c r="WNN75" s="72"/>
      <c r="WNO75" s="72"/>
      <c r="WNP75" s="72"/>
      <c r="WNQ75" s="72"/>
      <c r="WNR75" s="72"/>
      <c r="WNS75" s="72"/>
      <c r="WNT75" s="72"/>
      <c r="WNU75" s="72"/>
      <c r="WNV75" s="72"/>
      <c r="WNW75" s="72"/>
      <c r="WNX75" s="72"/>
      <c r="WNY75" s="72"/>
      <c r="WNZ75" s="72"/>
      <c r="WOA75" s="72"/>
      <c r="WOB75" s="72"/>
      <c r="WOC75" s="72"/>
      <c r="WOD75" s="72"/>
      <c r="WOE75" s="72"/>
      <c r="WOF75" s="72"/>
      <c r="WOG75" s="72"/>
      <c r="WOH75" s="72"/>
      <c r="WOI75" s="72"/>
      <c r="WOJ75" s="72"/>
      <c r="WOK75" s="72"/>
      <c r="WOL75" s="72"/>
      <c r="WOM75" s="72"/>
      <c r="WON75" s="72"/>
      <c r="WOO75" s="72"/>
      <c r="WOP75" s="72"/>
      <c r="WOQ75" s="72"/>
      <c r="WOR75" s="72"/>
      <c r="WOS75" s="72"/>
      <c r="WOT75" s="72"/>
      <c r="WOU75" s="72"/>
      <c r="WOV75" s="72"/>
      <c r="WOW75" s="72"/>
      <c r="WOX75" s="72"/>
      <c r="WOY75" s="72"/>
      <c r="WOZ75" s="72"/>
      <c r="WPA75" s="72"/>
      <c r="WPB75" s="72"/>
      <c r="WPC75" s="72"/>
      <c r="WPD75" s="72"/>
      <c r="WPE75" s="72"/>
      <c r="WPF75" s="72"/>
      <c r="WPG75" s="72"/>
      <c r="WPH75" s="72"/>
      <c r="WPI75" s="72"/>
      <c r="WPJ75" s="72"/>
      <c r="WPK75" s="72"/>
      <c r="WPL75" s="72"/>
      <c r="WPM75" s="72"/>
      <c r="WPN75" s="72"/>
      <c r="WPO75" s="72"/>
      <c r="WPP75" s="72"/>
      <c r="WPQ75" s="72"/>
      <c r="WPR75" s="72"/>
      <c r="WPS75" s="72"/>
      <c r="WPT75" s="72"/>
      <c r="WPU75" s="72"/>
      <c r="WPV75" s="72"/>
      <c r="WPW75" s="72"/>
      <c r="WPX75" s="72"/>
      <c r="WPY75" s="72"/>
      <c r="WPZ75" s="72"/>
      <c r="WQA75" s="72"/>
      <c r="WQB75" s="72"/>
      <c r="WQC75" s="72"/>
      <c r="WQD75" s="72"/>
      <c r="WQE75" s="72"/>
      <c r="WQF75" s="72"/>
      <c r="WQG75" s="72"/>
      <c r="WQH75" s="72"/>
      <c r="WQI75" s="72"/>
      <c r="WQJ75" s="72"/>
      <c r="WQK75" s="72"/>
      <c r="WQL75" s="72"/>
      <c r="WQM75" s="72"/>
      <c r="WQN75" s="72"/>
      <c r="WQO75" s="72"/>
      <c r="WQP75" s="72"/>
      <c r="WQQ75" s="72"/>
      <c r="WQR75" s="72"/>
      <c r="WQS75" s="72"/>
      <c r="WQT75" s="72"/>
      <c r="WQU75" s="72"/>
      <c r="WQV75" s="72"/>
      <c r="WQW75" s="72"/>
      <c r="WQX75" s="72"/>
      <c r="WQY75" s="72"/>
      <c r="WQZ75" s="72"/>
      <c r="WRA75" s="72"/>
      <c r="WRB75" s="72"/>
      <c r="WRC75" s="72"/>
      <c r="WRD75" s="72"/>
      <c r="WRE75" s="72"/>
      <c r="WRF75" s="72"/>
      <c r="WRG75" s="72"/>
      <c r="WRH75" s="72"/>
      <c r="WRI75" s="72"/>
      <c r="WRJ75" s="72"/>
      <c r="WRK75" s="72"/>
      <c r="WRL75" s="72"/>
      <c r="WRM75" s="72"/>
      <c r="WRN75" s="72"/>
      <c r="WRO75" s="72"/>
      <c r="WRP75" s="72"/>
      <c r="WRQ75" s="72"/>
      <c r="WRR75" s="72"/>
      <c r="WRS75" s="72"/>
      <c r="WRT75" s="72"/>
      <c r="WRU75" s="72"/>
      <c r="WRV75" s="72"/>
      <c r="WRW75" s="72"/>
      <c r="WRX75" s="72"/>
      <c r="WRY75" s="72"/>
      <c r="WRZ75" s="72"/>
      <c r="WSA75" s="72"/>
      <c r="WSB75" s="72"/>
      <c r="WSC75" s="72"/>
      <c r="WSD75" s="72"/>
      <c r="WSE75" s="72"/>
      <c r="WSF75" s="72"/>
      <c r="WSG75" s="72"/>
      <c r="WSH75" s="72"/>
      <c r="WSI75" s="72"/>
      <c r="WSJ75" s="72"/>
      <c r="WSK75" s="72"/>
      <c r="WSL75" s="72"/>
      <c r="WSM75" s="72"/>
      <c r="WSN75" s="72"/>
      <c r="WSO75" s="72"/>
      <c r="WSP75" s="72"/>
      <c r="WSQ75" s="72"/>
      <c r="WSR75" s="72"/>
      <c r="WSS75" s="72"/>
      <c r="WST75" s="72"/>
      <c r="WSU75" s="72"/>
      <c r="WSV75" s="72"/>
      <c r="WSW75" s="72"/>
      <c r="WSX75" s="72"/>
      <c r="WSY75" s="72"/>
      <c r="WSZ75" s="72"/>
      <c r="WTA75" s="72"/>
      <c r="WTB75" s="72"/>
      <c r="WTC75" s="72"/>
      <c r="WTD75" s="72"/>
      <c r="WTE75" s="72"/>
      <c r="WTF75" s="72"/>
      <c r="WTG75" s="72"/>
      <c r="WTH75" s="72"/>
      <c r="WTI75" s="72"/>
      <c r="WTJ75" s="72"/>
      <c r="WTK75" s="72"/>
      <c r="WTL75" s="72"/>
      <c r="WTM75" s="72"/>
      <c r="WTN75" s="72"/>
      <c r="WTO75" s="72"/>
      <c r="WTP75" s="72"/>
      <c r="WTQ75" s="72"/>
      <c r="WTR75" s="72"/>
      <c r="WTS75" s="72"/>
      <c r="WTT75" s="72"/>
      <c r="WTU75" s="72"/>
      <c r="WTV75" s="72"/>
      <c r="WTW75" s="72"/>
      <c r="WTX75" s="72"/>
      <c r="WTY75" s="72"/>
      <c r="WTZ75" s="72"/>
      <c r="WUA75" s="72"/>
      <c r="WUB75" s="72"/>
      <c r="WUC75" s="72"/>
      <c r="WUD75" s="72"/>
      <c r="WUE75" s="72"/>
      <c r="WUF75" s="72"/>
      <c r="WUG75" s="72"/>
      <c r="WUH75" s="72"/>
      <c r="WUI75" s="72"/>
      <c r="WUJ75" s="72"/>
      <c r="WUK75" s="72"/>
      <c r="WUL75" s="72"/>
      <c r="WUM75" s="72"/>
      <c r="WUN75" s="72"/>
      <c r="WUO75" s="72"/>
      <c r="WUP75" s="72"/>
      <c r="WUQ75" s="72"/>
      <c r="WUR75" s="72"/>
      <c r="WUS75" s="72"/>
      <c r="WUT75" s="72"/>
      <c r="WUU75" s="72"/>
      <c r="WUV75" s="72"/>
      <c r="WUW75" s="72"/>
      <c r="WUX75" s="72"/>
      <c r="WUY75" s="72"/>
      <c r="WUZ75" s="72"/>
      <c r="WVA75" s="72"/>
      <c r="WVB75" s="72"/>
      <c r="WVC75" s="72"/>
      <c r="WVD75" s="72"/>
      <c r="WVE75" s="72"/>
      <c r="WVF75" s="72"/>
      <c r="WVG75" s="72"/>
      <c r="WVH75" s="72"/>
      <c r="WVI75" s="72"/>
      <c r="WVJ75" s="72"/>
      <c r="WVK75" s="72"/>
      <c r="WVL75" s="72"/>
      <c r="WVM75" s="72"/>
      <c r="WVN75" s="72"/>
      <c r="WVO75" s="72"/>
      <c r="WVP75" s="72"/>
      <c r="WVQ75" s="72"/>
      <c r="WVR75" s="72"/>
      <c r="WVS75" s="72"/>
      <c r="WVT75" s="72"/>
      <c r="WVU75" s="72"/>
      <c r="WVV75" s="72"/>
      <c r="WVW75" s="72"/>
      <c r="WVX75" s="72"/>
      <c r="WVY75" s="72"/>
      <c r="WVZ75" s="72"/>
      <c r="WWA75" s="72"/>
      <c r="WWB75" s="72"/>
      <c r="WWC75" s="72"/>
      <c r="WWD75" s="72"/>
      <c r="WWE75" s="72"/>
      <c r="WWF75" s="72"/>
      <c r="WWG75" s="72"/>
      <c r="WWH75" s="72"/>
      <c r="WWI75" s="72"/>
      <c r="WWJ75" s="72"/>
      <c r="WWK75" s="72"/>
      <c r="WWL75" s="72"/>
      <c r="WWM75" s="72"/>
      <c r="WWN75" s="72"/>
      <c r="WWO75" s="72"/>
      <c r="WWP75" s="72"/>
      <c r="WWQ75" s="72"/>
      <c r="WWR75" s="72"/>
      <c r="WWS75" s="72"/>
      <c r="WWT75" s="72"/>
      <c r="WWU75" s="72"/>
      <c r="WWV75" s="72"/>
      <c r="WWW75" s="72"/>
      <c r="WWX75" s="72"/>
      <c r="WWY75" s="72"/>
      <c r="WWZ75" s="72"/>
      <c r="WXA75" s="72"/>
      <c r="WXB75" s="72"/>
      <c r="WXC75" s="72"/>
      <c r="WXD75" s="72"/>
      <c r="WXE75" s="72"/>
      <c r="WXF75" s="72"/>
      <c r="WXG75" s="72"/>
      <c r="WXH75" s="72"/>
      <c r="WXI75" s="72"/>
      <c r="WXJ75" s="72"/>
      <c r="WXK75" s="72"/>
      <c r="WXL75" s="72"/>
      <c r="WXM75" s="72"/>
      <c r="WXN75" s="72"/>
      <c r="WXO75" s="72"/>
      <c r="WXP75" s="72"/>
      <c r="WXQ75" s="72"/>
      <c r="WXR75" s="72"/>
      <c r="WXS75" s="72"/>
      <c r="WXT75" s="72"/>
      <c r="WXU75" s="72"/>
      <c r="WXV75" s="72"/>
      <c r="WXW75" s="72"/>
      <c r="WXX75" s="72"/>
      <c r="WXY75" s="72"/>
      <c r="WXZ75" s="72"/>
      <c r="WYA75" s="72"/>
      <c r="WYB75" s="72"/>
      <c r="WYC75" s="72"/>
      <c r="WYD75" s="72"/>
      <c r="WYE75" s="72"/>
      <c r="WYF75" s="72"/>
      <c r="WYG75" s="72"/>
      <c r="WYH75" s="72"/>
      <c r="WYI75" s="72"/>
      <c r="WYJ75" s="72"/>
      <c r="WYK75" s="72"/>
      <c r="WYL75" s="72"/>
      <c r="WYM75" s="72"/>
      <c r="WYN75" s="72"/>
      <c r="WYO75" s="72"/>
      <c r="WYP75" s="72"/>
      <c r="WYQ75" s="72"/>
      <c r="WYR75" s="72"/>
      <c r="WYS75" s="72"/>
      <c r="WYT75" s="72"/>
      <c r="WYU75" s="72"/>
      <c r="WYV75" s="72"/>
      <c r="WYW75" s="72"/>
      <c r="WYX75" s="72"/>
      <c r="WYY75" s="72"/>
      <c r="WYZ75" s="72"/>
      <c r="WZA75" s="72"/>
      <c r="WZB75" s="72"/>
      <c r="WZC75" s="72"/>
      <c r="WZD75" s="72"/>
      <c r="WZE75" s="72"/>
      <c r="WZF75" s="72"/>
      <c r="WZG75" s="72"/>
      <c r="WZH75" s="72"/>
      <c r="WZI75" s="72"/>
      <c r="WZJ75" s="72"/>
      <c r="WZK75" s="72"/>
      <c r="WZL75" s="72"/>
      <c r="WZM75" s="72"/>
      <c r="WZN75" s="72"/>
      <c r="WZO75" s="72"/>
      <c r="WZP75" s="72"/>
      <c r="WZQ75" s="72"/>
      <c r="WZR75" s="72"/>
      <c r="WZS75" s="72"/>
      <c r="WZT75" s="72"/>
      <c r="WZU75" s="72"/>
      <c r="WZV75" s="72"/>
      <c r="WZW75" s="72"/>
      <c r="WZX75" s="72"/>
      <c r="WZY75" s="72"/>
      <c r="WZZ75" s="72"/>
      <c r="XAA75" s="72"/>
      <c r="XAB75" s="72"/>
      <c r="XAC75" s="72"/>
      <c r="XAD75" s="72"/>
      <c r="XAE75" s="72"/>
      <c r="XAF75" s="72"/>
      <c r="XAG75" s="72"/>
      <c r="XAH75" s="72"/>
      <c r="XAI75" s="72"/>
      <c r="XAJ75" s="72"/>
      <c r="XAK75" s="72"/>
      <c r="XAL75" s="72"/>
      <c r="XAM75" s="72"/>
      <c r="XAN75" s="72"/>
      <c r="XAO75" s="72"/>
      <c r="XAP75" s="72"/>
      <c r="XAQ75" s="72"/>
      <c r="XAR75" s="72"/>
      <c r="XAS75" s="72"/>
      <c r="XAT75" s="72"/>
      <c r="XAU75" s="72"/>
      <c r="XAV75" s="72"/>
      <c r="XAW75" s="72"/>
      <c r="XAX75" s="72"/>
      <c r="XAY75" s="72"/>
      <c r="XAZ75" s="72"/>
      <c r="XBA75" s="72"/>
      <c r="XBB75" s="72"/>
      <c r="XBC75" s="72"/>
      <c r="XBD75" s="72"/>
      <c r="XBE75" s="72"/>
      <c r="XBF75" s="72"/>
      <c r="XBG75" s="72"/>
      <c r="XBH75" s="72"/>
      <c r="XBI75" s="72"/>
      <c r="XBJ75" s="72"/>
      <c r="XBK75" s="72"/>
      <c r="XBL75" s="72"/>
      <c r="XBM75" s="72"/>
      <c r="XBN75" s="72"/>
      <c r="XBO75" s="72"/>
      <c r="XBP75" s="72"/>
      <c r="XBQ75" s="72"/>
      <c r="XBR75" s="72"/>
      <c r="XBS75" s="72"/>
      <c r="XBT75" s="72"/>
      <c r="XBU75" s="72"/>
      <c r="XBV75" s="72"/>
      <c r="XBW75" s="72"/>
      <c r="XBX75" s="72"/>
      <c r="XBY75" s="72"/>
      <c r="XBZ75" s="72"/>
      <c r="XCA75" s="72"/>
      <c r="XCB75" s="72"/>
      <c r="XCC75" s="72"/>
      <c r="XCD75" s="72"/>
      <c r="XCE75" s="72"/>
      <c r="XCF75" s="72"/>
      <c r="XCG75" s="72"/>
      <c r="XCH75" s="72"/>
      <c r="XCI75" s="72"/>
      <c r="XCJ75" s="72"/>
      <c r="XCK75" s="72"/>
      <c r="XCL75" s="72"/>
      <c r="XCM75" s="72"/>
      <c r="XCN75" s="72"/>
      <c r="XCO75" s="72"/>
      <c r="XCP75" s="72"/>
      <c r="XCQ75" s="72"/>
      <c r="XCR75" s="72"/>
      <c r="XCS75" s="72"/>
      <c r="XCT75" s="72"/>
      <c r="XCU75" s="72"/>
      <c r="XCV75" s="72"/>
      <c r="XCW75" s="72"/>
      <c r="XCX75" s="72"/>
      <c r="XCY75" s="72"/>
      <c r="XCZ75" s="72"/>
      <c r="XDA75" s="72"/>
      <c r="XDB75" s="72"/>
      <c r="XDC75" s="72"/>
      <c r="XDD75" s="72"/>
      <c r="XDE75" s="72"/>
      <c r="XDF75" s="72"/>
      <c r="XDG75" s="72"/>
      <c r="XDH75" s="72"/>
      <c r="XDI75" s="72"/>
      <c r="XDJ75" s="72"/>
      <c r="XDK75" s="72"/>
      <c r="XDL75" s="72"/>
      <c r="XDM75" s="72"/>
      <c r="XDN75" s="72"/>
      <c r="XDO75" s="72"/>
      <c r="XDP75" s="72"/>
      <c r="XDQ75" s="72"/>
      <c r="XDR75" s="72"/>
      <c r="XDS75" s="72"/>
      <c r="XDT75" s="72"/>
      <c r="XDU75" s="72"/>
      <c r="XDV75" s="72"/>
      <c r="XDW75" s="72"/>
      <c r="XDX75" s="72"/>
      <c r="XDY75" s="72"/>
      <c r="XDZ75" s="72"/>
      <c r="XEA75" s="72"/>
      <c r="XEB75" s="72"/>
      <c r="XEC75" s="72"/>
      <c r="XED75" s="72"/>
      <c r="XEE75" s="72"/>
      <c r="XEF75" s="72"/>
      <c r="XEG75" s="72"/>
      <c r="XEH75" s="72"/>
      <c r="XEI75" s="73"/>
      <c r="XEJ75" s="73"/>
      <c r="XEK75" s="73"/>
      <c r="XEL75" s="73"/>
      <c r="XEM75" s="73"/>
      <c r="XEN75" s="73"/>
      <c r="XEO75" s="73"/>
      <c r="XEP75" s="73"/>
      <c r="XEQ75" s="73"/>
      <c r="XER75" s="73"/>
      <c r="XES75" s="73"/>
      <c r="XET75" s="73"/>
      <c r="XEU75" s="73"/>
      <c r="XEV75" s="73"/>
      <c r="XEW75" s="73"/>
      <c r="XEX75" s="73"/>
      <c r="XEY75" s="73"/>
      <c r="XEZ75" s="73"/>
      <c r="XFA75" s="73"/>
      <c r="XFB75" s="73"/>
      <c r="XFC75" s="73"/>
      <c r="XFD75" s="73"/>
    </row>
    <row r="76" s="1" customFormat="1" ht="38.25" spans="1:21">
      <c r="A76" s="24">
        <v>3</v>
      </c>
      <c r="B76" s="24" t="s">
        <v>156</v>
      </c>
      <c r="C76" s="24" t="s">
        <v>72</v>
      </c>
      <c r="D76" s="24" t="s">
        <v>335</v>
      </c>
      <c r="E76" s="24" t="s">
        <v>336</v>
      </c>
      <c r="F76" s="24" t="s">
        <v>345</v>
      </c>
      <c r="G76" s="25" t="s">
        <v>346</v>
      </c>
      <c r="H76" s="24" t="s">
        <v>79</v>
      </c>
      <c r="I76" s="24" t="s">
        <v>347</v>
      </c>
      <c r="J76" s="24" t="s">
        <v>210</v>
      </c>
      <c r="K76" s="24">
        <v>10</v>
      </c>
      <c r="L76" s="24">
        <v>10</v>
      </c>
      <c r="M76" s="24"/>
      <c r="N76" s="24">
        <v>1</v>
      </c>
      <c r="O76" s="24">
        <v>747</v>
      </c>
      <c r="P76" s="24">
        <v>2783</v>
      </c>
      <c r="Q76" s="24">
        <v>0</v>
      </c>
      <c r="R76" s="24">
        <v>124</v>
      </c>
      <c r="S76" s="24">
        <v>488</v>
      </c>
      <c r="T76" s="24" t="s">
        <v>211</v>
      </c>
      <c r="U76" s="24" t="s">
        <v>348</v>
      </c>
    </row>
    <row r="77" s="1" customFormat="1" ht="51" spans="1:21">
      <c r="A77" s="24">
        <v>4</v>
      </c>
      <c r="B77" s="24" t="s">
        <v>76</v>
      </c>
      <c r="C77" s="24" t="s">
        <v>72</v>
      </c>
      <c r="D77" s="24" t="s">
        <v>335</v>
      </c>
      <c r="E77" s="24" t="s">
        <v>336</v>
      </c>
      <c r="F77" s="24" t="s">
        <v>349</v>
      </c>
      <c r="G77" s="25" t="s">
        <v>350</v>
      </c>
      <c r="H77" s="24" t="s">
        <v>79</v>
      </c>
      <c r="I77" s="24" t="s">
        <v>76</v>
      </c>
      <c r="J77" s="24" t="s">
        <v>133</v>
      </c>
      <c r="K77" s="24">
        <v>24</v>
      </c>
      <c r="L77" s="24">
        <v>20</v>
      </c>
      <c r="M77" s="42">
        <f>K77-L77</f>
        <v>4</v>
      </c>
      <c r="N77" s="24">
        <v>1</v>
      </c>
      <c r="O77" s="24">
        <v>4</v>
      </c>
      <c r="P77" s="24">
        <v>10</v>
      </c>
      <c r="Q77" s="24">
        <v>0</v>
      </c>
      <c r="R77" s="24">
        <v>0</v>
      </c>
      <c r="S77" s="24">
        <v>0</v>
      </c>
      <c r="T77" s="24" t="s">
        <v>169</v>
      </c>
      <c r="U77" s="24" t="s">
        <v>90</v>
      </c>
    </row>
    <row r="78" s="1" customFormat="1" ht="102" spans="1:21">
      <c r="A78" s="24">
        <v>5</v>
      </c>
      <c r="B78" s="24" t="s">
        <v>156</v>
      </c>
      <c r="C78" s="24" t="s">
        <v>72</v>
      </c>
      <c r="D78" s="24" t="s">
        <v>335</v>
      </c>
      <c r="E78" s="24" t="s">
        <v>336</v>
      </c>
      <c r="F78" s="24" t="s">
        <v>351</v>
      </c>
      <c r="G78" s="25" t="s">
        <v>352</v>
      </c>
      <c r="H78" s="24" t="s">
        <v>79</v>
      </c>
      <c r="I78" s="24" t="s">
        <v>353</v>
      </c>
      <c r="J78" s="24" t="s">
        <v>88</v>
      </c>
      <c r="K78" s="40">
        <v>10</v>
      </c>
      <c r="L78" s="40">
        <v>10</v>
      </c>
      <c r="M78" s="40"/>
      <c r="N78" s="24">
        <v>1</v>
      </c>
      <c r="O78" s="24">
        <v>100</v>
      </c>
      <c r="P78" s="24">
        <v>500</v>
      </c>
      <c r="Q78" s="24">
        <v>1</v>
      </c>
      <c r="R78" s="24">
        <v>60</v>
      </c>
      <c r="S78" s="24">
        <v>200</v>
      </c>
      <c r="T78" s="24" t="s">
        <v>169</v>
      </c>
      <c r="U78" s="24" t="s">
        <v>90</v>
      </c>
    </row>
    <row r="79" s="1" customFormat="1" ht="76.5" spans="1:21">
      <c r="A79" s="24">
        <v>6</v>
      </c>
      <c r="B79" s="24" t="s">
        <v>354</v>
      </c>
      <c r="C79" s="24" t="s">
        <v>72</v>
      </c>
      <c r="D79" s="24" t="s">
        <v>335</v>
      </c>
      <c r="E79" s="24" t="s">
        <v>336</v>
      </c>
      <c r="F79" s="24" t="s">
        <v>355</v>
      </c>
      <c r="G79" s="25" t="s">
        <v>356</v>
      </c>
      <c r="H79" s="24" t="s">
        <v>79</v>
      </c>
      <c r="I79" s="24" t="s">
        <v>357</v>
      </c>
      <c r="J79" s="24" t="s">
        <v>133</v>
      </c>
      <c r="K79" s="24">
        <v>28</v>
      </c>
      <c r="L79" s="24">
        <v>28</v>
      </c>
      <c r="M79" s="24"/>
      <c r="N79" s="24">
        <v>1</v>
      </c>
      <c r="O79" s="24">
        <v>50</v>
      </c>
      <c r="P79" s="24">
        <v>123</v>
      </c>
      <c r="Q79" s="24">
        <v>1</v>
      </c>
      <c r="R79" s="24">
        <v>38</v>
      </c>
      <c r="S79" s="24">
        <v>95</v>
      </c>
      <c r="T79" s="24" t="s">
        <v>358</v>
      </c>
      <c r="U79" s="24" t="s">
        <v>90</v>
      </c>
    </row>
    <row r="80" s="1" customFormat="1" ht="102" spans="1:21">
      <c r="A80" s="24">
        <v>7</v>
      </c>
      <c r="B80" s="24" t="s">
        <v>100</v>
      </c>
      <c r="C80" s="24" t="s">
        <v>72</v>
      </c>
      <c r="D80" s="24" t="s">
        <v>335</v>
      </c>
      <c r="E80" s="24" t="s">
        <v>336</v>
      </c>
      <c r="F80" s="24" t="s">
        <v>359</v>
      </c>
      <c r="G80" s="25" t="s">
        <v>360</v>
      </c>
      <c r="H80" s="24" t="s">
        <v>79</v>
      </c>
      <c r="I80" s="24" t="s">
        <v>233</v>
      </c>
      <c r="J80" s="24" t="s">
        <v>88</v>
      </c>
      <c r="K80" s="24">
        <v>20</v>
      </c>
      <c r="L80" s="24">
        <v>20</v>
      </c>
      <c r="M80" s="24"/>
      <c r="N80" s="24">
        <v>1</v>
      </c>
      <c r="O80" s="24">
        <v>200</v>
      </c>
      <c r="P80" s="24">
        <v>800</v>
      </c>
      <c r="Q80" s="24">
        <v>1</v>
      </c>
      <c r="R80" s="24">
        <v>63</v>
      </c>
      <c r="S80" s="24">
        <v>179</v>
      </c>
      <c r="T80" s="24" t="s">
        <v>169</v>
      </c>
      <c r="U80" s="24" t="s">
        <v>90</v>
      </c>
    </row>
    <row r="81" s="1" customFormat="1" ht="38.25" spans="1:21">
      <c r="A81" s="24">
        <v>8</v>
      </c>
      <c r="B81" s="24" t="s">
        <v>105</v>
      </c>
      <c r="C81" s="24" t="s">
        <v>72</v>
      </c>
      <c r="D81" s="24" t="s">
        <v>335</v>
      </c>
      <c r="E81" s="24" t="s">
        <v>336</v>
      </c>
      <c r="F81" s="24" t="s">
        <v>361</v>
      </c>
      <c r="G81" s="25" t="s">
        <v>362</v>
      </c>
      <c r="H81" s="24" t="s">
        <v>79</v>
      </c>
      <c r="I81" s="24" t="s">
        <v>363</v>
      </c>
      <c r="J81" s="24" t="s">
        <v>210</v>
      </c>
      <c r="K81" s="24">
        <v>50</v>
      </c>
      <c r="L81" s="24">
        <v>50</v>
      </c>
      <c r="M81" s="24"/>
      <c r="N81" s="24">
        <v>1</v>
      </c>
      <c r="O81" s="24">
        <v>1522</v>
      </c>
      <c r="P81" s="24">
        <v>5277</v>
      </c>
      <c r="Q81" s="24">
        <v>1</v>
      </c>
      <c r="R81" s="24">
        <v>343</v>
      </c>
      <c r="S81" s="24" t="s">
        <v>364</v>
      </c>
      <c r="T81" s="24" t="s">
        <v>365</v>
      </c>
      <c r="U81" s="24" t="s">
        <v>90</v>
      </c>
    </row>
    <row r="82" s="1" customFormat="1" ht="63.75" spans="1:21">
      <c r="A82" s="24">
        <v>9</v>
      </c>
      <c r="B82" s="24" t="s">
        <v>111</v>
      </c>
      <c r="C82" s="24" t="s">
        <v>72</v>
      </c>
      <c r="D82" s="24" t="s">
        <v>335</v>
      </c>
      <c r="E82" s="24" t="s">
        <v>336</v>
      </c>
      <c r="F82" s="24" t="s">
        <v>207</v>
      </c>
      <c r="G82" s="25" t="s">
        <v>366</v>
      </c>
      <c r="H82" s="24" t="s">
        <v>79</v>
      </c>
      <c r="I82" s="24" t="s">
        <v>209</v>
      </c>
      <c r="J82" s="24" t="s">
        <v>210</v>
      </c>
      <c r="K82" s="24">
        <v>40</v>
      </c>
      <c r="L82" s="24">
        <v>40</v>
      </c>
      <c r="M82" s="24"/>
      <c r="N82" s="24">
        <v>1</v>
      </c>
      <c r="O82" s="24">
        <v>297</v>
      </c>
      <c r="P82" s="24">
        <v>1096</v>
      </c>
      <c r="Q82" s="24">
        <v>1</v>
      </c>
      <c r="R82" s="24">
        <v>188</v>
      </c>
      <c r="S82" s="24">
        <v>595</v>
      </c>
      <c r="T82" s="24" t="s">
        <v>211</v>
      </c>
      <c r="U82" s="24" t="s">
        <v>90</v>
      </c>
    </row>
    <row r="83" s="1" customFormat="1" ht="51" spans="1:21">
      <c r="A83" s="24">
        <v>10</v>
      </c>
      <c r="B83" s="24" t="s">
        <v>76</v>
      </c>
      <c r="C83" s="24" t="s">
        <v>72</v>
      </c>
      <c r="D83" s="24" t="s">
        <v>335</v>
      </c>
      <c r="E83" s="24" t="s">
        <v>336</v>
      </c>
      <c r="F83" s="24" t="s">
        <v>367</v>
      </c>
      <c r="G83" s="25" t="s">
        <v>368</v>
      </c>
      <c r="H83" s="24" t="s">
        <v>79</v>
      </c>
      <c r="I83" s="24" t="s">
        <v>369</v>
      </c>
      <c r="J83" s="24" t="s">
        <v>210</v>
      </c>
      <c r="K83" s="24">
        <v>280</v>
      </c>
      <c r="L83" s="24">
        <v>280</v>
      </c>
      <c r="M83" s="24"/>
      <c r="N83" s="24">
        <v>1</v>
      </c>
      <c r="O83" s="24">
        <v>612</v>
      </c>
      <c r="P83" s="24">
        <v>2558</v>
      </c>
      <c r="Q83" s="24">
        <v>1</v>
      </c>
      <c r="R83" s="24">
        <v>172</v>
      </c>
      <c r="S83" s="24">
        <v>536</v>
      </c>
      <c r="T83" s="24" t="s">
        <v>370</v>
      </c>
      <c r="U83" s="24" t="s">
        <v>90</v>
      </c>
    </row>
    <row r="84" s="1" customFormat="1" ht="89.25" spans="1:21">
      <c r="A84" s="24">
        <v>11</v>
      </c>
      <c r="B84" s="24" t="s">
        <v>298</v>
      </c>
      <c r="C84" s="24" t="s">
        <v>72</v>
      </c>
      <c r="D84" s="24" t="s">
        <v>335</v>
      </c>
      <c r="E84" s="24" t="s">
        <v>336</v>
      </c>
      <c r="F84" s="24" t="s">
        <v>371</v>
      </c>
      <c r="G84" s="25" t="s">
        <v>372</v>
      </c>
      <c r="H84" s="24" t="s">
        <v>79</v>
      </c>
      <c r="I84" s="24" t="s">
        <v>301</v>
      </c>
      <c r="J84" s="24" t="s">
        <v>210</v>
      </c>
      <c r="K84" s="24">
        <v>45</v>
      </c>
      <c r="L84" s="24">
        <v>45</v>
      </c>
      <c r="M84" s="24"/>
      <c r="N84" s="24">
        <v>1</v>
      </c>
      <c r="O84" s="24">
        <v>875</v>
      </c>
      <c r="P84" s="24">
        <v>3771</v>
      </c>
      <c r="Q84" s="24">
        <v>1</v>
      </c>
      <c r="R84" s="24">
        <v>212</v>
      </c>
      <c r="S84" s="24">
        <v>771</v>
      </c>
      <c r="T84" s="24" t="s">
        <v>373</v>
      </c>
      <c r="U84" s="24" t="s">
        <v>90</v>
      </c>
    </row>
    <row r="85" s="1" customFormat="1" ht="96" spans="1:21">
      <c r="A85" s="24">
        <v>12</v>
      </c>
      <c r="B85" s="34" t="s">
        <v>100</v>
      </c>
      <c r="C85" s="24" t="s">
        <v>72</v>
      </c>
      <c r="D85" s="34" t="s">
        <v>335</v>
      </c>
      <c r="E85" s="34" t="s">
        <v>336</v>
      </c>
      <c r="F85" s="33" t="s">
        <v>374</v>
      </c>
      <c r="G85" s="33" t="s">
        <v>375</v>
      </c>
      <c r="H85" s="24" t="s">
        <v>79</v>
      </c>
      <c r="I85" s="33" t="s">
        <v>376</v>
      </c>
      <c r="J85" s="38" t="s">
        <v>222</v>
      </c>
      <c r="K85" s="58">
        <v>60</v>
      </c>
      <c r="L85" s="58">
        <v>60</v>
      </c>
      <c r="M85" s="58"/>
      <c r="N85" s="24">
        <v>1</v>
      </c>
      <c r="O85" s="24">
        <v>300</v>
      </c>
      <c r="P85" s="24">
        <v>1000</v>
      </c>
      <c r="Q85" s="24">
        <v>0</v>
      </c>
      <c r="R85" s="24">
        <v>70</v>
      </c>
      <c r="S85" s="24">
        <v>280</v>
      </c>
      <c r="T85" s="66" t="s">
        <v>377</v>
      </c>
      <c r="U85" s="24" t="s">
        <v>90</v>
      </c>
    </row>
    <row r="86" s="1" customFormat="1" ht="114.75" spans="1:21">
      <c r="A86" s="24">
        <v>13</v>
      </c>
      <c r="B86" s="22" t="s">
        <v>100</v>
      </c>
      <c r="C86" s="22" t="s">
        <v>72</v>
      </c>
      <c r="D86" s="22" t="s">
        <v>335</v>
      </c>
      <c r="E86" s="22" t="s">
        <v>336</v>
      </c>
      <c r="F86" s="22" t="s">
        <v>378</v>
      </c>
      <c r="G86" s="23" t="s">
        <v>379</v>
      </c>
      <c r="H86" s="24" t="s">
        <v>79</v>
      </c>
      <c r="I86" s="22" t="s">
        <v>380</v>
      </c>
      <c r="J86" s="22" t="s">
        <v>81</v>
      </c>
      <c r="K86" s="22">
        <v>98</v>
      </c>
      <c r="L86" s="22">
        <v>80</v>
      </c>
      <c r="M86" s="42">
        <f>K86-L86</f>
        <v>18</v>
      </c>
      <c r="N86" s="24">
        <v>6</v>
      </c>
      <c r="O86" s="24">
        <v>168</v>
      </c>
      <c r="P86" s="24">
        <v>586</v>
      </c>
      <c r="Q86" s="24">
        <v>1</v>
      </c>
      <c r="R86" s="24">
        <v>3</v>
      </c>
      <c r="S86" s="24">
        <v>194</v>
      </c>
      <c r="T86" s="23" t="s">
        <v>381</v>
      </c>
      <c r="U86" s="22" t="s">
        <v>382</v>
      </c>
    </row>
    <row r="87" s="1" customFormat="1" ht="51" spans="1:21">
      <c r="A87" s="24">
        <v>14</v>
      </c>
      <c r="B87" s="24" t="s">
        <v>100</v>
      </c>
      <c r="C87" s="24" t="s">
        <v>72</v>
      </c>
      <c r="D87" s="24" t="s">
        <v>335</v>
      </c>
      <c r="E87" s="24" t="s">
        <v>336</v>
      </c>
      <c r="F87" s="24" t="s">
        <v>383</v>
      </c>
      <c r="G87" s="25" t="s">
        <v>384</v>
      </c>
      <c r="H87" s="24" t="s">
        <v>79</v>
      </c>
      <c r="I87" s="24" t="s">
        <v>385</v>
      </c>
      <c r="J87" s="24" t="s">
        <v>98</v>
      </c>
      <c r="K87" s="24">
        <v>50</v>
      </c>
      <c r="L87" s="24">
        <v>50</v>
      </c>
      <c r="M87" s="24"/>
      <c r="N87" s="24">
        <v>1</v>
      </c>
      <c r="O87" s="24">
        <v>300</v>
      </c>
      <c r="P87" s="24">
        <v>1000</v>
      </c>
      <c r="Q87" s="24">
        <v>1</v>
      </c>
      <c r="R87" s="24">
        <v>76</v>
      </c>
      <c r="S87" s="24">
        <v>267</v>
      </c>
      <c r="T87" s="24" t="s">
        <v>104</v>
      </c>
      <c r="U87" s="24" t="s">
        <v>90</v>
      </c>
    </row>
    <row r="88" s="1" customFormat="1" ht="102" spans="1:21">
      <c r="A88" s="24">
        <v>15</v>
      </c>
      <c r="B88" s="24" t="s">
        <v>100</v>
      </c>
      <c r="C88" s="24" t="s">
        <v>72</v>
      </c>
      <c r="D88" s="24" t="s">
        <v>335</v>
      </c>
      <c r="E88" s="24" t="s">
        <v>336</v>
      </c>
      <c r="F88" s="24" t="s">
        <v>386</v>
      </c>
      <c r="G88" s="25" t="s">
        <v>102</v>
      </c>
      <c r="H88" s="24" t="s">
        <v>79</v>
      </c>
      <c r="I88" s="24" t="s">
        <v>103</v>
      </c>
      <c r="J88" s="24" t="s">
        <v>98</v>
      </c>
      <c r="K88" s="24">
        <v>50</v>
      </c>
      <c r="L88" s="24">
        <v>50</v>
      </c>
      <c r="M88" s="24"/>
      <c r="N88" s="24">
        <v>1</v>
      </c>
      <c r="O88" s="24">
        <v>300</v>
      </c>
      <c r="P88" s="24">
        <v>1000</v>
      </c>
      <c r="Q88" s="24">
        <v>1</v>
      </c>
      <c r="R88" s="24">
        <v>85</v>
      </c>
      <c r="S88" s="24">
        <v>242</v>
      </c>
      <c r="T88" s="24" t="s">
        <v>104</v>
      </c>
      <c r="U88" s="24" t="s">
        <v>90</v>
      </c>
    </row>
    <row r="89" s="1" customFormat="1" ht="114.75" spans="1:21">
      <c r="A89" s="24">
        <v>16</v>
      </c>
      <c r="B89" s="24" t="s">
        <v>105</v>
      </c>
      <c r="C89" s="24" t="s">
        <v>72</v>
      </c>
      <c r="D89" s="24" t="s">
        <v>335</v>
      </c>
      <c r="E89" s="24" t="s">
        <v>336</v>
      </c>
      <c r="F89" s="24" t="s">
        <v>387</v>
      </c>
      <c r="G89" s="25" t="s">
        <v>388</v>
      </c>
      <c r="H89" s="24" t="s">
        <v>79</v>
      </c>
      <c r="I89" s="24" t="s">
        <v>389</v>
      </c>
      <c r="J89" s="24" t="s">
        <v>98</v>
      </c>
      <c r="K89" s="24">
        <v>50</v>
      </c>
      <c r="L89" s="24">
        <v>50</v>
      </c>
      <c r="M89" s="24"/>
      <c r="N89" s="24">
        <v>1</v>
      </c>
      <c r="O89" s="24">
        <v>437</v>
      </c>
      <c r="P89" s="24">
        <v>1567</v>
      </c>
      <c r="Q89" s="24">
        <v>0</v>
      </c>
      <c r="R89" s="24">
        <v>20</v>
      </c>
      <c r="S89" s="24">
        <v>53</v>
      </c>
      <c r="T89" s="24" t="s">
        <v>104</v>
      </c>
      <c r="U89" s="24" t="s">
        <v>90</v>
      </c>
    </row>
    <row r="90" s="1" customFormat="1" ht="127.5" spans="1:21">
      <c r="A90" s="24">
        <v>17</v>
      </c>
      <c r="B90" s="24" t="s">
        <v>318</v>
      </c>
      <c r="C90" s="24" t="s">
        <v>72</v>
      </c>
      <c r="D90" s="24" t="s">
        <v>335</v>
      </c>
      <c r="E90" s="24" t="s">
        <v>336</v>
      </c>
      <c r="F90" s="24" t="s">
        <v>390</v>
      </c>
      <c r="G90" s="25" t="s">
        <v>391</v>
      </c>
      <c r="H90" s="24" t="s">
        <v>79</v>
      </c>
      <c r="I90" s="24" t="s">
        <v>392</v>
      </c>
      <c r="J90" s="24" t="s">
        <v>98</v>
      </c>
      <c r="K90" s="24">
        <v>50</v>
      </c>
      <c r="L90" s="24">
        <v>50</v>
      </c>
      <c r="M90" s="24"/>
      <c r="N90" s="24">
        <v>1</v>
      </c>
      <c r="O90" s="24">
        <v>314</v>
      </c>
      <c r="P90" s="24">
        <v>1162</v>
      </c>
      <c r="Q90" s="24">
        <v>1</v>
      </c>
      <c r="R90" s="24">
        <v>119</v>
      </c>
      <c r="S90" s="24">
        <v>454</v>
      </c>
      <c r="T90" s="24" t="s">
        <v>104</v>
      </c>
      <c r="U90" s="24" t="s">
        <v>90</v>
      </c>
    </row>
    <row r="91" s="1" customFormat="1" ht="38" customHeight="1" spans="1:21">
      <c r="A91" s="24">
        <v>18</v>
      </c>
      <c r="B91" s="24" t="s">
        <v>298</v>
      </c>
      <c r="C91" s="24" t="s">
        <v>72</v>
      </c>
      <c r="D91" s="24" t="s">
        <v>335</v>
      </c>
      <c r="E91" s="24" t="s">
        <v>336</v>
      </c>
      <c r="F91" s="24" t="s">
        <v>393</v>
      </c>
      <c r="G91" s="25" t="s">
        <v>394</v>
      </c>
      <c r="H91" s="24" t="s">
        <v>79</v>
      </c>
      <c r="I91" s="24" t="s">
        <v>395</v>
      </c>
      <c r="J91" s="24" t="s">
        <v>98</v>
      </c>
      <c r="K91" s="24">
        <v>50</v>
      </c>
      <c r="L91" s="24">
        <v>50</v>
      </c>
      <c r="M91" s="24"/>
      <c r="N91" s="24">
        <v>1</v>
      </c>
      <c r="O91" s="24">
        <v>370</v>
      </c>
      <c r="P91" s="24">
        <v>1538</v>
      </c>
      <c r="Q91" s="24">
        <v>1</v>
      </c>
      <c r="R91" s="24">
        <v>155</v>
      </c>
      <c r="S91" s="24">
        <v>515</v>
      </c>
      <c r="T91" s="24" t="s">
        <v>104</v>
      </c>
      <c r="U91" s="24" t="s">
        <v>90</v>
      </c>
    </row>
    <row r="92" s="1" customFormat="1" ht="38" customHeight="1" spans="1:21">
      <c r="A92" s="24">
        <v>19</v>
      </c>
      <c r="B92" s="24" t="s">
        <v>248</v>
      </c>
      <c r="C92" s="24" t="s">
        <v>72</v>
      </c>
      <c r="D92" s="24" t="s">
        <v>335</v>
      </c>
      <c r="E92" s="24" t="s">
        <v>336</v>
      </c>
      <c r="F92" s="24" t="s">
        <v>396</v>
      </c>
      <c r="G92" s="25" t="s">
        <v>397</v>
      </c>
      <c r="H92" s="24" t="s">
        <v>79</v>
      </c>
      <c r="I92" s="24" t="s">
        <v>398</v>
      </c>
      <c r="J92" s="24" t="s">
        <v>98</v>
      </c>
      <c r="K92" s="24">
        <v>50</v>
      </c>
      <c r="L92" s="24">
        <v>50</v>
      </c>
      <c r="M92" s="24"/>
      <c r="N92" s="24">
        <v>1</v>
      </c>
      <c r="O92" s="24">
        <v>1034</v>
      </c>
      <c r="P92" s="24">
        <v>3886</v>
      </c>
      <c r="Q92" s="24">
        <v>0</v>
      </c>
      <c r="R92" s="24">
        <v>91</v>
      </c>
      <c r="S92" s="24">
        <v>343</v>
      </c>
      <c r="T92" s="24" t="s">
        <v>104</v>
      </c>
      <c r="U92" s="24" t="s">
        <v>90</v>
      </c>
    </row>
    <row r="93" s="1" customFormat="1" ht="63.75" spans="1:21">
      <c r="A93" s="24">
        <v>20</v>
      </c>
      <c r="B93" s="24" t="s">
        <v>248</v>
      </c>
      <c r="C93" s="24" t="s">
        <v>72</v>
      </c>
      <c r="D93" s="24" t="s">
        <v>335</v>
      </c>
      <c r="E93" s="24" t="s">
        <v>336</v>
      </c>
      <c r="F93" s="24" t="s">
        <v>399</v>
      </c>
      <c r="G93" s="25" t="s">
        <v>400</v>
      </c>
      <c r="H93" s="24" t="s">
        <v>79</v>
      </c>
      <c r="I93" s="24" t="s">
        <v>401</v>
      </c>
      <c r="J93" s="24" t="s">
        <v>98</v>
      </c>
      <c r="K93" s="24">
        <v>50</v>
      </c>
      <c r="L93" s="24">
        <v>50</v>
      </c>
      <c r="M93" s="24"/>
      <c r="N93" s="24">
        <v>1</v>
      </c>
      <c r="O93" s="24">
        <v>956</v>
      </c>
      <c r="P93" s="24">
        <v>3002</v>
      </c>
      <c r="Q93" s="24">
        <v>0</v>
      </c>
      <c r="R93" s="24">
        <v>89</v>
      </c>
      <c r="S93" s="24">
        <v>318</v>
      </c>
      <c r="T93" s="24" t="s">
        <v>104</v>
      </c>
      <c r="U93" s="24" t="s">
        <v>90</v>
      </c>
    </row>
    <row r="94" s="1" customFormat="1" ht="38.25" spans="1:21">
      <c r="A94" s="24">
        <v>21</v>
      </c>
      <c r="B94" s="24" t="s">
        <v>402</v>
      </c>
      <c r="C94" s="24" t="s">
        <v>72</v>
      </c>
      <c r="D94" s="24" t="s">
        <v>335</v>
      </c>
      <c r="E94" s="24" t="s">
        <v>336</v>
      </c>
      <c r="F94" s="24" t="s">
        <v>403</v>
      </c>
      <c r="G94" s="25" t="s">
        <v>404</v>
      </c>
      <c r="H94" s="24" t="s">
        <v>79</v>
      </c>
      <c r="I94" s="24" t="s">
        <v>405</v>
      </c>
      <c r="J94" s="24" t="s">
        <v>98</v>
      </c>
      <c r="K94" s="24">
        <v>50</v>
      </c>
      <c r="L94" s="24">
        <v>50</v>
      </c>
      <c r="M94" s="24"/>
      <c r="N94" s="24">
        <v>1</v>
      </c>
      <c r="O94" s="24">
        <v>577</v>
      </c>
      <c r="P94" s="24">
        <v>1685</v>
      </c>
      <c r="Q94" s="24">
        <v>1</v>
      </c>
      <c r="R94" s="24">
        <v>159</v>
      </c>
      <c r="S94" s="24">
        <v>560</v>
      </c>
      <c r="T94" s="24" t="s">
        <v>104</v>
      </c>
      <c r="U94" s="24" t="s">
        <v>90</v>
      </c>
    </row>
    <row r="95" s="1" customFormat="1" ht="114.75" spans="1:21">
      <c r="A95" s="24">
        <v>22</v>
      </c>
      <c r="B95" s="24" t="s">
        <v>402</v>
      </c>
      <c r="C95" s="24" t="s">
        <v>72</v>
      </c>
      <c r="D95" s="24" t="s">
        <v>335</v>
      </c>
      <c r="E95" s="24" t="s">
        <v>336</v>
      </c>
      <c r="F95" s="24" t="s">
        <v>406</v>
      </c>
      <c r="G95" s="25" t="s">
        <v>407</v>
      </c>
      <c r="H95" s="24" t="s">
        <v>79</v>
      </c>
      <c r="I95" s="24" t="s">
        <v>408</v>
      </c>
      <c r="J95" s="24" t="s">
        <v>98</v>
      </c>
      <c r="K95" s="24">
        <v>50</v>
      </c>
      <c r="L95" s="24">
        <v>50</v>
      </c>
      <c r="M95" s="24"/>
      <c r="N95" s="24">
        <v>1</v>
      </c>
      <c r="O95" s="24">
        <v>566</v>
      </c>
      <c r="P95" s="24">
        <v>1846</v>
      </c>
      <c r="Q95" s="24">
        <v>1</v>
      </c>
      <c r="R95" s="24">
        <v>96</v>
      </c>
      <c r="S95" s="24">
        <v>346</v>
      </c>
      <c r="T95" s="24" t="s">
        <v>104</v>
      </c>
      <c r="U95" s="24" t="s">
        <v>90</v>
      </c>
    </row>
    <row r="96" s="1" customFormat="1" ht="140.25" spans="1:21">
      <c r="A96" s="24">
        <v>23</v>
      </c>
      <c r="B96" s="24" t="s">
        <v>156</v>
      </c>
      <c r="C96" s="24" t="s">
        <v>72</v>
      </c>
      <c r="D96" s="24" t="s">
        <v>335</v>
      </c>
      <c r="E96" s="24" t="s">
        <v>336</v>
      </c>
      <c r="F96" s="24" t="s">
        <v>409</v>
      </c>
      <c r="G96" s="25" t="s">
        <v>410</v>
      </c>
      <c r="H96" s="24" t="s">
        <v>79</v>
      </c>
      <c r="I96" s="24" t="s">
        <v>411</v>
      </c>
      <c r="J96" s="24" t="s">
        <v>98</v>
      </c>
      <c r="K96" s="24">
        <v>50</v>
      </c>
      <c r="L96" s="24">
        <v>50</v>
      </c>
      <c r="M96" s="24"/>
      <c r="N96" s="24">
        <v>1</v>
      </c>
      <c r="O96" s="24">
        <v>335</v>
      </c>
      <c r="P96" s="24">
        <v>1082</v>
      </c>
      <c r="Q96" s="24">
        <v>0</v>
      </c>
      <c r="R96" s="24">
        <v>62</v>
      </c>
      <c r="S96" s="24">
        <v>189</v>
      </c>
      <c r="T96" s="24" t="s">
        <v>104</v>
      </c>
      <c r="U96" s="24" t="s">
        <v>90</v>
      </c>
    </row>
    <row r="97" s="1" customFormat="1" ht="51" spans="1:21">
      <c r="A97" s="24">
        <v>24</v>
      </c>
      <c r="B97" s="24" t="s">
        <v>111</v>
      </c>
      <c r="C97" s="24" t="s">
        <v>72</v>
      </c>
      <c r="D97" s="24" t="s">
        <v>335</v>
      </c>
      <c r="E97" s="24" t="s">
        <v>336</v>
      </c>
      <c r="F97" s="24" t="s">
        <v>412</v>
      </c>
      <c r="G97" s="25" t="s">
        <v>413</v>
      </c>
      <c r="H97" s="24" t="s">
        <v>79</v>
      </c>
      <c r="I97" s="24" t="s">
        <v>414</v>
      </c>
      <c r="J97" s="24" t="s">
        <v>98</v>
      </c>
      <c r="K97" s="24">
        <v>50</v>
      </c>
      <c r="L97" s="24">
        <v>50</v>
      </c>
      <c r="M97" s="24"/>
      <c r="N97" s="24">
        <v>1</v>
      </c>
      <c r="O97" s="24">
        <v>720</v>
      </c>
      <c r="P97" s="24">
        <v>2250</v>
      </c>
      <c r="Q97" s="24">
        <v>1</v>
      </c>
      <c r="R97" s="24">
        <v>43</v>
      </c>
      <c r="S97" s="24">
        <v>127</v>
      </c>
      <c r="T97" s="24" t="s">
        <v>104</v>
      </c>
      <c r="U97" s="24" t="s">
        <v>90</v>
      </c>
    </row>
    <row r="98" s="1" customFormat="1" ht="63.75" spans="1:21">
      <c r="A98" s="24">
        <v>25</v>
      </c>
      <c r="B98" s="24" t="s">
        <v>337</v>
      </c>
      <c r="C98" s="24" t="s">
        <v>72</v>
      </c>
      <c r="D98" s="24" t="s">
        <v>335</v>
      </c>
      <c r="E98" s="24" t="s">
        <v>336</v>
      </c>
      <c r="F98" s="24" t="s">
        <v>415</v>
      </c>
      <c r="G98" s="25" t="s">
        <v>416</v>
      </c>
      <c r="H98" s="24" t="s">
        <v>79</v>
      </c>
      <c r="I98" s="24" t="s">
        <v>417</v>
      </c>
      <c r="J98" s="24" t="s">
        <v>98</v>
      </c>
      <c r="K98" s="24">
        <v>50</v>
      </c>
      <c r="L98" s="24">
        <v>50</v>
      </c>
      <c r="M98" s="24"/>
      <c r="N98" s="24">
        <v>1</v>
      </c>
      <c r="O98" s="24">
        <v>520</v>
      </c>
      <c r="P98" s="24">
        <v>1600</v>
      </c>
      <c r="Q98" s="24">
        <v>1</v>
      </c>
      <c r="R98" s="24">
        <v>127</v>
      </c>
      <c r="S98" s="24">
        <v>367</v>
      </c>
      <c r="T98" s="24" t="s">
        <v>104</v>
      </c>
      <c r="U98" s="24" t="s">
        <v>90</v>
      </c>
    </row>
    <row r="99" s="1" customFormat="1" ht="51" spans="1:21">
      <c r="A99" s="24">
        <v>26</v>
      </c>
      <c r="B99" s="24" t="s">
        <v>129</v>
      </c>
      <c r="C99" s="24" t="s">
        <v>72</v>
      </c>
      <c r="D99" s="24" t="s">
        <v>335</v>
      </c>
      <c r="E99" s="24" t="s">
        <v>336</v>
      </c>
      <c r="F99" s="24" t="s">
        <v>418</v>
      </c>
      <c r="G99" s="25" t="s">
        <v>419</v>
      </c>
      <c r="H99" s="24" t="s">
        <v>79</v>
      </c>
      <c r="I99" s="24" t="s">
        <v>420</v>
      </c>
      <c r="J99" s="24" t="s">
        <v>98</v>
      </c>
      <c r="K99" s="24">
        <v>50</v>
      </c>
      <c r="L99" s="24">
        <v>50</v>
      </c>
      <c r="M99" s="24"/>
      <c r="N99" s="24" t="s">
        <v>134</v>
      </c>
      <c r="O99" s="24" t="s">
        <v>421</v>
      </c>
      <c r="P99" s="24" t="s">
        <v>422</v>
      </c>
      <c r="Q99" s="24" t="s">
        <v>137</v>
      </c>
      <c r="R99" s="24" t="s">
        <v>423</v>
      </c>
      <c r="S99" s="24" t="s">
        <v>424</v>
      </c>
      <c r="T99" s="24" t="s">
        <v>104</v>
      </c>
      <c r="U99" s="24" t="s">
        <v>90</v>
      </c>
    </row>
    <row r="100" s="1" customFormat="1" ht="38" customHeight="1" spans="1:21">
      <c r="A100" s="24">
        <v>27</v>
      </c>
      <c r="B100" s="24">
        <v>2</v>
      </c>
      <c r="C100" s="24" t="s">
        <v>72</v>
      </c>
      <c r="D100" s="24" t="s">
        <v>335</v>
      </c>
      <c r="E100" s="24" t="s">
        <v>425</v>
      </c>
      <c r="F100" s="24"/>
      <c r="G100" s="25"/>
      <c r="H100" s="24"/>
      <c r="I100" s="24"/>
      <c r="J100" s="24"/>
      <c r="K100" s="10">
        <f t="shared" ref="K100:O100" si="4">SUM(K101:K103)</f>
        <v>150</v>
      </c>
      <c r="L100" s="10">
        <f t="shared" si="4"/>
        <v>150</v>
      </c>
      <c r="M100" s="10">
        <f t="shared" si="4"/>
        <v>0</v>
      </c>
      <c r="N100" s="10">
        <f t="shared" si="4"/>
        <v>8</v>
      </c>
      <c r="O100" s="10">
        <f t="shared" si="4"/>
        <v>2034</v>
      </c>
      <c r="P100" s="10">
        <v>2154</v>
      </c>
      <c r="Q100" s="10">
        <f t="shared" ref="Q100:S100" si="5">SUM(Q101:Q103)</f>
        <v>2</v>
      </c>
      <c r="R100" s="10">
        <f t="shared" si="5"/>
        <v>451</v>
      </c>
      <c r="S100" s="10">
        <f t="shared" si="5"/>
        <v>1567</v>
      </c>
      <c r="T100" s="24"/>
      <c r="U100" s="24"/>
    </row>
    <row r="101" s="1" customFormat="1" ht="63.75" spans="1:21">
      <c r="A101" s="24">
        <v>28</v>
      </c>
      <c r="B101" s="24" t="s">
        <v>235</v>
      </c>
      <c r="C101" s="24" t="s">
        <v>72</v>
      </c>
      <c r="D101" s="24" t="s">
        <v>335</v>
      </c>
      <c r="E101" s="24" t="s">
        <v>425</v>
      </c>
      <c r="F101" s="24" t="s">
        <v>426</v>
      </c>
      <c r="G101" s="25" t="s">
        <v>427</v>
      </c>
      <c r="H101" s="24" t="s">
        <v>79</v>
      </c>
      <c r="I101" s="24" t="s">
        <v>428</v>
      </c>
      <c r="J101" s="24" t="s">
        <v>98</v>
      </c>
      <c r="K101" s="24">
        <v>50</v>
      </c>
      <c r="L101" s="24">
        <v>50</v>
      </c>
      <c r="M101" s="24"/>
      <c r="N101" s="24">
        <v>1</v>
      </c>
      <c r="O101" s="24">
        <v>659</v>
      </c>
      <c r="P101" s="24">
        <v>2385</v>
      </c>
      <c r="Q101" s="24">
        <v>0</v>
      </c>
      <c r="R101" s="24">
        <v>118</v>
      </c>
      <c r="S101" s="24">
        <v>407</v>
      </c>
      <c r="T101" s="24" t="s">
        <v>104</v>
      </c>
      <c r="U101" s="24" t="s">
        <v>90</v>
      </c>
    </row>
    <row r="102" s="1" customFormat="1" ht="89.25" spans="1:21">
      <c r="A102" s="24">
        <v>29</v>
      </c>
      <c r="B102" s="24" t="s">
        <v>298</v>
      </c>
      <c r="C102" s="24" t="s">
        <v>72</v>
      </c>
      <c r="D102" s="24" t="s">
        <v>335</v>
      </c>
      <c r="E102" s="24" t="s">
        <v>425</v>
      </c>
      <c r="F102" s="24" t="s">
        <v>429</v>
      </c>
      <c r="G102" s="25" t="s">
        <v>430</v>
      </c>
      <c r="H102" s="24" t="s">
        <v>79</v>
      </c>
      <c r="I102" s="24" t="s">
        <v>301</v>
      </c>
      <c r="J102" s="24" t="s">
        <v>98</v>
      </c>
      <c r="K102" s="24">
        <v>50</v>
      </c>
      <c r="L102" s="24">
        <v>50</v>
      </c>
      <c r="M102" s="24"/>
      <c r="N102" s="24">
        <v>1</v>
      </c>
      <c r="O102" s="24">
        <v>875</v>
      </c>
      <c r="P102" s="24">
        <v>3771</v>
      </c>
      <c r="Q102" s="24">
        <v>1</v>
      </c>
      <c r="R102" s="24">
        <v>212</v>
      </c>
      <c r="S102" s="24">
        <v>771</v>
      </c>
      <c r="T102" s="24" t="s">
        <v>104</v>
      </c>
      <c r="U102" s="24" t="s">
        <v>90</v>
      </c>
    </row>
    <row r="103" s="1" customFormat="1" ht="127.5" spans="1:21">
      <c r="A103" s="24">
        <v>30</v>
      </c>
      <c r="B103" s="24" t="s">
        <v>354</v>
      </c>
      <c r="C103" s="24" t="s">
        <v>72</v>
      </c>
      <c r="D103" s="24" t="s">
        <v>335</v>
      </c>
      <c r="E103" s="24" t="s">
        <v>425</v>
      </c>
      <c r="F103" s="24" t="s">
        <v>431</v>
      </c>
      <c r="G103" s="25" t="s">
        <v>432</v>
      </c>
      <c r="H103" s="24" t="s">
        <v>79</v>
      </c>
      <c r="I103" s="24" t="s">
        <v>433</v>
      </c>
      <c r="J103" s="24" t="s">
        <v>98</v>
      </c>
      <c r="K103" s="24">
        <v>50</v>
      </c>
      <c r="L103" s="24">
        <v>50</v>
      </c>
      <c r="M103" s="24"/>
      <c r="N103" s="24">
        <v>6</v>
      </c>
      <c r="O103" s="24">
        <v>500</v>
      </c>
      <c r="P103" s="24">
        <v>2000</v>
      </c>
      <c r="Q103" s="24">
        <v>1</v>
      </c>
      <c r="R103" s="24">
        <v>121</v>
      </c>
      <c r="S103" s="24">
        <v>389</v>
      </c>
      <c r="T103" s="24" t="s">
        <v>104</v>
      </c>
      <c r="U103" s="24" t="s">
        <v>90</v>
      </c>
    </row>
    <row r="104" s="1" customFormat="1" ht="38" customHeight="1" spans="1:21">
      <c r="A104" s="24">
        <v>31</v>
      </c>
      <c r="B104" s="24">
        <v>3</v>
      </c>
      <c r="C104" s="24" t="s">
        <v>72</v>
      </c>
      <c r="D104" s="24" t="s">
        <v>335</v>
      </c>
      <c r="E104" s="24" t="s">
        <v>434</v>
      </c>
      <c r="F104" s="24"/>
      <c r="G104" s="25"/>
      <c r="H104" s="24"/>
      <c r="I104" s="24"/>
      <c r="J104" s="24"/>
      <c r="K104" s="10">
        <f t="shared" ref="K104:O104" si="6">SUM(K105:K125)</f>
        <v>564.88</v>
      </c>
      <c r="L104" s="10">
        <f t="shared" si="6"/>
        <v>536.68</v>
      </c>
      <c r="M104" s="10">
        <f t="shared" si="6"/>
        <v>28.2</v>
      </c>
      <c r="N104" s="10">
        <v>54</v>
      </c>
      <c r="O104" s="10">
        <f t="shared" ref="O104:S104" si="7">SUM(O105:O125)</f>
        <v>5649</v>
      </c>
      <c r="P104" s="10">
        <v>1214</v>
      </c>
      <c r="Q104" s="10">
        <f t="shared" si="7"/>
        <v>16</v>
      </c>
      <c r="R104" s="10">
        <f t="shared" si="7"/>
        <v>569</v>
      </c>
      <c r="S104" s="10">
        <f t="shared" si="7"/>
        <v>1797</v>
      </c>
      <c r="T104" s="24"/>
      <c r="U104" s="24"/>
    </row>
    <row r="105" s="1" customFormat="1" ht="38" customHeight="1" spans="1:21">
      <c r="A105" s="24">
        <v>32</v>
      </c>
      <c r="B105" s="24" t="s">
        <v>111</v>
      </c>
      <c r="C105" s="24" t="s">
        <v>72</v>
      </c>
      <c r="D105" s="24" t="s">
        <v>335</v>
      </c>
      <c r="E105" s="24" t="s">
        <v>434</v>
      </c>
      <c r="F105" s="24" t="s">
        <v>435</v>
      </c>
      <c r="G105" s="25" t="s">
        <v>436</v>
      </c>
      <c r="H105" s="24" t="s">
        <v>79</v>
      </c>
      <c r="I105" s="24" t="s">
        <v>437</v>
      </c>
      <c r="J105" s="24" t="s">
        <v>88</v>
      </c>
      <c r="K105" s="24">
        <v>20</v>
      </c>
      <c r="L105" s="24">
        <v>20</v>
      </c>
      <c r="M105" s="24"/>
      <c r="N105" s="24">
        <v>1</v>
      </c>
      <c r="O105" s="24">
        <v>1172</v>
      </c>
      <c r="P105" s="24">
        <v>3872</v>
      </c>
      <c r="Q105" s="24">
        <v>1</v>
      </c>
      <c r="R105" s="24">
        <v>49</v>
      </c>
      <c r="S105" s="24">
        <v>117</v>
      </c>
      <c r="T105" s="24" t="s">
        <v>89</v>
      </c>
      <c r="U105" s="24" t="s">
        <v>90</v>
      </c>
    </row>
    <row r="106" s="1" customFormat="1" ht="38" customHeight="1" spans="1:21">
      <c r="A106" s="24">
        <v>33</v>
      </c>
      <c r="B106" s="24" t="s">
        <v>84</v>
      </c>
      <c r="C106" s="24" t="s">
        <v>72</v>
      </c>
      <c r="D106" s="24" t="s">
        <v>335</v>
      </c>
      <c r="E106" s="24" t="s">
        <v>434</v>
      </c>
      <c r="F106" s="24" t="s">
        <v>438</v>
      </c>
      <c r="G106" s="25" t="s">
        <v>439</v>
      </c>
      <c r="H106" s="24" t="s">
        <v>79</v>
      </c>
      <c r="I106" s="24" t="s">
        <v>189</v>
      </c>
      <c r="J106" s="24" t="s">
        <v>210</v>
      </c>
      <c r="K106" s="24">
        <v>12</v>
      </c>
      <c r="L106" s="24">
        <v>12</v>
      </c>
      <c r="M106" s="24"/>
      <c r="N106" s="24">
        <v>1</v>
      </c>
      <c r="O106" s="24">
        <v>100</v>
      </c>
      <c r="P106" s="24">
        <v>388</v>
      </c>
      <c r="Q106" s="24">
        <v>0</v>
      </c>
      <c r="R106" s="24">
        <v>4</v>
      </c>
      <c r="S106" s="24">
        <v>13</v>
      </c>
      <c r="T106" s="24" t="s">
        <v>169</v>
      </c>
      <c r="U106" s="24" t="s">
        <v>90</v>
      </c>
    </row>
    <row r="107" s="1" customFormat="1" ht="38" customHeight="1" spans="1:21">
      <c r="A107" s="24">
        <v>34</v>
      </c>
      <c r="B107" s="24" t="s">
        <v>235</v>
      </c>
      <c r="C107" s="24" t="s">
        <v>72</v>
      </c>
      <c r="D107" s="24" t="s">
        <v>335</v>
      </c>
      <c r="E107" s="24" t="s">
        <v>434</v>
      </c>
      <c r="F107" s="24" t="s">
        <v>440</v>
      </c>
      <c r="G107" s="25" t="s">
        <v>441</v>
      </c>
      <c r="H107" s="24" t="s">
        <v>79</v>
      </c>
      <c r="I107" s="24" t="s">
        <v>442</v>
      </c>
      <c r="J107" s="24" t="s">
        <v>443</v>
      </c>
      <c r="K107" s="24">
        <v>15</v>
      </c>
      <c r="L107" s="24">
        <v>15</v>
      </c>
      <c r="M107" s="24"/>
      <c r="N107" s="24">
        <v>1</v>
      </c>
      <c r="O107" s="24">
        <v>746</v>
      </c>
      <c r="P107" s="24">
        <v>3015</v>
      </c>
      <c r="Q107" s="24">
        <v>0</v>
      </c>
      <c r="R107" s="24">
        <v>6</v>
      </c>
      <c r="S107" s="24">
        <v>18</v>
      </c>
      <c r="T107" s="24" t="s">
        <v>169</v>
      </c>
      <c r="U107" s="24" t="s">
        <v>90</v>
      </c>
    </row>
    <row r="108" s="1" customFormat="1" ht="38" customHeight="1" spans="1:21">
      <c r="A108" s="24">
        <v>35</v>
      </c>
      <c r="B108" s="24" t="s">
        <v>76</v>
      </c>
      <c r="C108" s="24" t="s">
        <v>72</v>
      </c>
      <c r="D108" s="24" t="s">
        <v>335</v>
      </c>
      <c r="E108" s="24" t="s">
        <v>434</v>
      </c>
      <c r="F108" s="24" t="s">
        <v>444</v>
      </c>
      <c r="G108" s="25" t="s">
        <v>445</v>
      </c>
      <c r="H108" s="24" t="s">
        <v>79</v>
      </c>
      <c r="I108" s="24" t="s">
        <v>446</v>
      </c>
      <c r="J108" s="24" t="s">
        <v>88</v>
      </c>
      <c r="K108" s="24">
        <v>15</v>
      </c>
      <c r="L108" s="24">
        <v>15</v>
      </c>
      <c r="M108" s="24"/>
      <c r="N108" s="24">
        <v>1</v>
      </c>
      <c r="O108" s="24">
        <v>647</v>
      </c>
      <c r="P108" s="24">
        <v>2442</v>
      </c>
      <c r="Q108" s="24">
        <v>0</v>
      </c>
      <c r="R108" s="24">
        <v>90</v>
      </c>
      <c r="S108" s="24">
        <v>272</v>
      </c>
      <c r="T108" s="24" t="s">
        <v>89</v>
      </c>
      <c r="U108" s="24" t="s">
        <v>90</v>
      </c>
    </row>
    <row r="109" s="1" customFormat="1" ht="38" customHeight="1" spans="1:21">
      <c r="A109" s="24">
        <v>36</v>
      </c>
      <c r="B109" s="24" t="s">
        <v>111</v>
      </c>
      <c r="C109" s="24" t="s">
        <v>72</v>
      </c>
      <c r="D109" s="24" t="s">
        <v>335</v>
      </c>
      <c r="E109" s="24" t="s">
        <v>434</v>
      </c>
      <c r="F109" s="24" t="s">
        <v>447</v>
      </c>
      <c r="G109" s="25" t="s">
        <v>448</v>
      </c>
      <c r="H109" s="24" t="s">
        <v>79</v>
      </c>
      <c r="I109" s="24" t="s">
        <v>113</v>
      </c>
      <c r="J109" s="24" t="s">
        <v>210</v>
      </c>
      <c r="K109" s="24">
        <v>25</v>
      </c>
      <c r="L109" s="40">
        <v>25</v>
      </c>
      <c r="M109" s="40"/>
      <c r="N109" s="24">
        <v>3</v>
      </c>
      <c r="O109" s="24">
        <v>154</v>
      </c>
      <c r="P109" s="24">
        <v>439</v>
      </c>
      <c r="Q109" s="24">
        <v>1</v>
      </c>
      <c r="R109" s="24">
        <v>17</v>
      </c>
      <c r="S109" s="24">
        <v>51</v>
      </c>
      <c r="T109" s="24" t="s">
        <v>169</v>
      </c>
      <c r="U109" s="24" t="s">
        <v>90</v>
      </c>
    </row>
    <row r="110" s="1" customFormat="1" ht="38" customHeight="1" spans="1:21">
      <c r="A110" s="77">
        <v>37</v>
      </c>
      <c r="B110" s="78" t="s">
        <v>76</v>
      </c>
      <c r="C110" s="79" t="s">
        <v>72</v>
      </c>
      <c r="D110" s="78" t="s">
        <v>335</v>
      </c>
      <c r="E110" s="80" t="s">
        <v>434</v>
      </c>
      <c r="F110" s="77" t="s">
        <v>449</v>
      </c>
      <c r="G110" s="77" t="s">
        <v>450</v>
      </c>
      <c r="H110" s="77"/>
      <c r="I110" s="77" t="s">
        <v>451</v>
      </c>
      <c r="J110" s="77" t="s">
        <v>452</v>
      </c>
      <c r="K110" s="80">
        <v>6.6</v>
      </c>
      <c r="L110" s="80">
        <v>6.6</v>
      </c>
      <c r="M110" s="80"/>
      <c r="N110" s="24">
        <v>1</v>
      </c>
      <c r="O110" s="24">
        <v>2</v>
      </c>
      <c r="P110" s="24">
        <v>3</v>
      </c>
      <c r="Q110" s="24">
        <v>1</v>
      </c>
      <c r="R110" s="24">
        <v>1</v>
      </c>
      <c r="S110" s="24">
        <v>1</v>
      </c>
      <c r="T110" s="77" t="s">
        <v>453</v>
      </c>
      <c r="U110" s="77" t="s">
        <v>454</v>
      </c>
    </row>
    <row r="111" s="1" customFormat="1" ht="38" customHeight="1" spans="1:21">
      <c r="A111" s="77">
        <v>38</v>
      </c>
      <c r="B111" s="80" t="s">
        <v>76</v>
      </c>
      <c r="C111" s="79" t="s">
        <v>72</v>
      </c>
      <c r="D111" s="78" t="s">
        <v>335</v>
      </c>
      <c r="E111" s="80" t="s">
        <v>434</v>
      </c>
      <c r="F111" s="77" t="s">
        <v>449</v>
      </c>
      <c r="G111" s="77" t="s">
        <v>455</v>
      </c>
      <c r="H111" s="77"/>
      <c r="I111" s="77" t="s">
        <v>456</v>
      </c>
      <c r="J111" s="77" t="s">
        <v>452</v>
      </c>
      <c r="K111" s="80">
        <v>12</v>
      </c>
      <c r="L111" s="80">
        <v>12</v>
      </c>
      <c r="M111" s="80"/>
      <c r="N111" s="24">
        <v>1</v>
      </c>
      <c r="O111" s="24">
        <v>2</v>
      </c>
      <c r="P111" s="24">
        <v>3</v>
      </c>
      <c r="Q111" s="24">
        <v>1</v>
      </c>
      <c r="R111" s="24">
        <v>1</v>
      </c>
      <c r="S111" s="24">
        <v>1</v>
      </c>
      <c r="T111" s="77" t="s">
        <v>453</v>
      </c>
      <c r="U111" s="77" t="s">
        <v>454</v>
      </c>
    </row>
    <row r="112" s="1" customFormat="1" ht="38" customHeight="1" spans="1:21">
      <c r="A112" s="77">
        <v>39</v>
      </c>
      <c r="B112" s="78" t="s">
        <v>105</v>
      </c>
      <c r="C112" s="79" t="s">
        <v>72</v>
      </c>
      <c r="D112" s="78" t="s">
        <v>335</v>
      </c>
      <c r="E112" s="80" t="s">
        <v>434</v>
      </c>
      <c r="F112" s="77" t="s">
        <v>449</v>
      </c>
      <c r="G112" s="77" t="s">
        <v>455</v>
      </c>
      <c r="H112" s="77"/>
      <c r="I112" s="80" t="s">
        <v>457</v>
      </c>
      <c r="J112" s="77" t="s">
        <v>452</v>
      </c>
      <c r="K112" s="80">
        <v>12</v>
      </c>
      <c r="L112" s="80">
        <v>12</v>
      </c>
      <c r="M112" s="80"/>
      <c r="N112" s="24">
        <v>1</v>
      </c>
      <c r="O112" s="24">
        <v>2</v>
      </c>
      <c r="P112" s="24">
        <v>3</v>
      </c>
      <c r="Q112" s="24">
        <v>1</v>
      </c>
      <c r="R112" s="24">
        <v>1</v>
      </c>
      <c r="S112" s="24">
        <v>1</v>
      </c>
      <c r="T112" s="77" t="s">
        <v>453</v>
      </c>
      <c r="U112" s="77" t="s">
        <v>454</v>
      </c>
    </row>
    <row r="113" s="1" customFormat="1" ht="38" customHeight="1" spans="1:21">
      <c r="A113" s="77">
        <v>40</v>
      </c>
      <c r="B113" s="78" t="s">
        <v>145</v>
      </c>
      <c r="C113" s="79" t="s">
        <v>72</v>
      </c>
      <c r="D113" s="78" t="s">
        <v>335</v>
      </c>
      <c r="E113" s="80" t="s">
        <v>434</v>
      </c>
      <c r="F113" s="77" t="s">
        <v>449</v>
      </c>
      <c r="G113" s="77" t="s">
        <v>458</v>
      </c>
      <c r="H113" s="77"/>
      <c r="I113" s="80" t="s">
        <v>459</v>
      </c>
      <c r="J113" s="77" t="s">
        <v>452</v>
      </c>
      <c r="K113" s="80">
        <v>7.2</v>
      </c>
      <c r="L113" s="80">
        <v>7.2</v>
      </c>
      <c r="M113" s="80"/>
      <c r="N113" s="24">
        <v>1</v>
      </c>
      <c r="O113" s="24">
        <v>2</v>
      </c>
      <c r="P113" s="24">
        <v>3</v>
      </c>
      <c r="Q113" s="24">
        <v>1</v>
      </c>
      <c r="R113" s="24">
        <v>1</v>
      </c>
      <c r="S113" s="24">
        <v>1</v>
      </c>
      <c r="T113" s="77" t="s">
        <v>453</v>
      </c>
      <c r="U113" s="77" t="s">
        <v>454</v>
      </c>
    </row>
    <row r="114" s="1" customFormat="1" ht="38" customHeight="1" spans="1:21">
      <c r="A114" s="77">
        <v>41</v>
      </c>
      <c r="B114" s="78" t="s">
        <v>165</v>
      </c>
      <c r="C114" s="79" t="s">
        <v>72</v>
      </c>
      <c r="D114" s="78" t="s">
        <v>335</v>
      </c>
      <c r="E114" s="80" t="s">
        <v>434</v>
      </c>
      <c r="F114" s="77" t="s">
        <v>449</v>
      </c>
      <c r="G114" s="77" t="s">
        <v>460</v>
      </c>
      <c r="H114" s="77"/>
      <c r="I114" s="80" t="s">
        <v>461</v>
      </c>
      <c r="J114" s="77" t="s">
        <v>452</v>
      </c>
      <c r="K114" s="80">
        <v>5.04</v>
      </c>
      <c r="L114" s="80">
        <v>5.04</v>
      </c>
      <c r="M114" s="80"/>
      <c r="N114" s="24">
        <v>1</v>
      </c>
      <c r="O114" s="24">
        <v>2</v>
      </c>
      <c r="P114" s="24">
        <v>3</v>
      </c>
      <c r="Q114" s="24">
        <v>1</v>
      </c>
      <c r="R114" s="24">
        <v>1</v>
      </c>
      <c r="S114" s="24">
        <v>1</v>
      </c>
      <c r="T114" s="77" t="s">
        <v>453</v>
      </c>
      <c r="U114" s="77" t="s">
        <v>454</v>
      </c>
    </row>
    <row r="115" s="1" customFormat="1" ht="38" customHeight="1" spans="1:21">
      <c r="A115" s="77">
        <v>42</v>
      </c>
      <c r="B115" s="80" t="s">
        <v>165</v>
      </c>
      <c r="C115" s="79" t="s">
        <v>72</v>
      </c>
      <c r="D115" s="78" t="s">
        <v>335</v>
      </c>
      <c r="E115" s="80" t="s">
        <v>434</v>
      </c>
      <c r="F115" s="77" t="s">
        <v>449</v>
      </c>
      <c r="G115" s="77" t="s">
        <v>462</v>
      </c>
      <c r="H115" s="77"/>
      <c r="I115" s="80" t="s">
        <v>463</v>
      </c>
      <c r="J115" s="77" t="s">
        <v>452</v>
      </c>
      <c r="K115" s="80">
        <v>4.8</v>
      </c>
      <c r="L115" s="80">
        <v>4.8</v>
      </c>
      <c r="M115" s="80"/>
      <c r="N115" s="24">
        <v>1</v>
      </c>
      <c r="O115" s="24">
        <v>2</v>
      </c>
      <c r="P115" s="24">
        <v>3</v>
      </c>
      <c r="Q115" s="24">
        <v>1</v>
      </c>
      <c r="R115" s="24">
        <v>1</v>
      </c>
      <c r="S115" s="24">
        <v>1</v>
      </c>
      <c r="T115" s="77" t="s">
        <v>453</v>
      </c>
      <c r="U115" s="77" t="s">
        <v>454</v>
      </c>
    </row>
    <row r="116" s="1" customFormat="1" ht="38" customHeight="1" spans="1:21">
      <c r="A116" s="81">
        <v>43</v>
      </c>
      <c r="B116" s="82" t="s">
        <v>76</v>
      </c>
      <c r="C116" s="79" t="s">
        <v>72</v>
      </c>
      <c r="D116" s="78" t="s">
        <v>335</v>
      </c>
      <c r="E116" s="80" t="s">
        <v>434</v>
      </c>
      <c r="F116" s="81" t="s">
        <v>449</v>
      </c>
      <c r="G116" s="81" t="s">
        <v>464</v>
      </c>
      <c r="H116" s="81"/>
      <c r="I116" s="82" t="s">
        <v>465</v>
      </c>
      <c r="J116" s="81" t="s">
        <v>452</v>
      </c>
      <c r="K116" s="82">
        <v>12.04</v>
      </c>
      <c r="L116" s="82">
        <v>12.04</v>
      </c>
      <c r="M116" s="82"/>
      <c r="N116" s="24">
        <v>1</v>
      </c>
      <c r="O116" s="24">
        <v>2</v>
      </c>
      <c r="P116" s="24">
        <v>3</v>
      </c>
      <c r="Q116" s="24">
        <v>1</v>
      </c>
      <c r="R116" s="24">
        <v>1</v>
      </c>
      <c r="S116" s="24">
        <v>1</v>
      </c>
      <c r="T116" s="81" t="s">
        <v>453</v>
      </c>
      <c r="U116" s="81" t="s">
        <v>454</v>
      </c>
    </row>
    <row r="117" s="1" customFormat="1" ht="38" customHeight="1" spans="1:21">
      <c r="A117" s="22">
        <v>44</v>
      </c>
      <c r="B117" s="22" t="s">
        <v>170</v>
      </c>
      <c r="C117" s="22" t="s">
        <v>72</v>
      </c>
      <c r="D117" s="22" t="s">
        <v>335</v>
      </c>
      <c r="E117" s="22" t="s">
        <v>434</v>
      </c>
      <c r="F117" s="22" t="s">
        <v>466</v>
      </c>
      <c r="G117" s="23" t="s">
        <v>467</v>
      </c>
      <c r="H117" s="24" t="s">
        <v>79</v>
      </c>
      <c r="I117" s="22" t="s">
        <v>468</v>
      </c>
      <c r="J117" s="22" t="s">
        <v>469</v>
      </c>
      <c r="K117" s="22">
        <v>72.2</v>
      </c>
      <c r="L117" s="22">
        <v>60</v>
      </c>
      <c r="M117" s="22">
        <v>12.2</v>
      </c>
      <c r="N117" s="24">
        <v>3</v>
      </c>
      <c r="O117" s="24">
        <v>369</v>
      </c>
      <c r="P117" s="24">
        <v>895</v>
      </c>
      <c r="Q117" s="24">
        <v>1</v>
      </c>
      <c r="R117" s="24">
        <v>4</v>
      </c>
      <c r="S117" s="24">
        <v>7</v>
      </c>
      <c r="T117" s="23" t="s">
        <v>470</v>
      </c>
      <c r="U117" s="22" t="s">
        <v>83</v>
      </c>
    </row>
    <row r="118" s="1" customFormat="1" ht="38" customHeight="1" spans="1:21">
      <c r="A118" s="22">
        <v>45</v>
      </c>
      <c r="B118" s="22" t="s">
        <v>105</v>
      </c>
      <c r="C118" s="22" t="s">
        <v>72</v>
      </c>
      <c r="D118" s="22" t="s">
        <v>335</v>
      </c>
      <c r="E118" s="22" t="s">
        <v>434</v>
      </c>
      <c r="F118" s="22" t="s">
        <v>471</v>
      </c>
      <c r="G118" s="23" t="s">
        <v>472</v>
      </c>
      <c r="H118" s="24" t="s">
        <v>79</v>
      </c>
      <c r="I118" s="22" t="s">
        <v>473</v>
      </c>
      <c r="J118" s="22" t="s">
        <v>123</v>
      </c>
      <c r="K118" s="22">
        <v>24</v>
      </c>
      <c r="L118" s="22">
        <v>20</v>
      </c>
      <c r="M118" s="22">
        <v>4</v>
      </c>
      <c r="N118" s="24">
        <v>1</v>
      </c>
      <c r="O118" s="24">
        <v>48</v>
      </c>
      <c r="P118" s="24">
        <v>161</v>
      </c>
      <c r="Q118" s="24">
        <v>1</v>
      </c>
      <c r="R118" s="24">
        <v>4</v>
      </c>
      <c r="S118" s="24">
        <v>10</v>
      </c>
      <c r="T118" s="23" t="s">
        <v>474</v>
      </c>
      <c r="U118" s="22" t="s">
        <v>83</v>
      </c>
    </row>
    <row r="119" s="1" customFormat="1" ht="38" customHeight="1" spans="1:21">
      <c r="A119" s="22">
        <v>46</v>
      </c>
      <c r="B119" s="22" t="s">
        <v>76</v>
      </c>
      <c r="C119" s="22" t="s">
        <v>72</v>
      </c>
      <c r="D119" s="22" t="s">
        <v>335</v>
      </c>
      <c r="E119" s="22" t="s">
        <v>434</v>
      </c>
      <c r="F119" s="22" t="s">
        <v>475</v>
      </c>
      <c r="G119" s="23" t="s">
        <v>476</v>
      </c>
      <c r="H119" s="24" t="s">
        <v>79</v>
      </c>
      <c r="I119" s="22" t="s">
        <v>477</v>
      </c>
      <c r="J119" s="22" t="s">
        <v>109</v>
      </c>
      <c r="K119" s="22">
        <v>36</v>
      </c>
      <c r="L119" s="22">
        <v>30</v>
      </c>
      <c r="M119" s="22">
        <v>6</v>
      </c>
      <c r="N119" s="24">
        <v>1</v>
      </c>
      <c r="O119" s="24">
        <v>101</v>
      </c>
      <c r="P119" s="24">
        <v>406</v>
      </c>
      <c r="Q119" s="24">
        <v>1</v>
      </c>
      <c r="R119" s="24">
        <v>7</v>
      </c>
      <c r="S119" s="24">
        <v>17</v>
      </c>
      <c r="T119" s="23" t="s">
        <v>478</v>
      </c>
      <c r="U119" s="22" t="s">
        <v>83</v>
      </c>
    </row>
    <row r="120" s="1" customFormat="1" ht="38" customHeight="1" spans="1:21">
      <c r="A120" s="22">
        <v>47</v>
      </c>
      <c r="B120" s="22" t="s">
        <v>145</v>
      </c>
      <c r="C120" s="22" t="s">
        <v>72</v>
      </c>
      <c r="D120" s="22" t="s">
        <v>335</v>
      </c>
      <c r="E120" s="22" t="s">
        <v>434</v>
      </c>
      <c r="F120" s="22" t="s">
        <v>479</v>
      </c>
      <c r="G120" s="23" t="s">
        <v>480</v>
      </c>
      <c r="H120" s="24" t="s">
        <v>79</v>
      </c>
      <c r="I120" s="22" t="s">
        <v>148</v>
      </c>
      <c r="J120" s="22" t="s">
        <v>109</v>
      </c>
      <c r="K120" s="22">
        <v>36</v>
      </c>
      <c r="L120" s="22">
        <v>30</v>
      </c>
      <c r="M120" s="22">
        <v>6</v>
      </c>
      <c r="N120" s="24">
        <v>7</v>
      </c>
      <c r="O120" s="24">
        <v>352</v>
      </c>
      <c r="P120" s="24">
        <v>808</v>
      </c>
      <c r="Q120" s="24">
        <v>1</v>
      </c>
      <c r="R120" s="24">
        <v>4</v>
      </c>
      <c r="S120" s="24">
        <v>10</v>
      </c>
      <c r="T120" s="23" t="s">
        <v>481</v>
      </c>
      <c r="U120" s="22" t="s">
        <v>83</v>
      </c>
    </row>
    <row r="121" s="1" customFormat="1" ht="38" customHeight="1" spans="1:21">
      <c r="A121" s="24">
        <v>48</v>
      </c>
      <c r="B121" s="24" t="s">
        <v>105</v>
      </c>
      <c r="C121" s="24" t="s">
        <v>72</v>
      </c>
      <c r="D121" s="24" t="s">
        <v>335</v>
      </c>
      <c r="E121" s="24" t="s">
        <v>434</v>
      </c>
      <c r="F121" s="24" t="s">
        <v>482</v>
      </c>
      <c r="G121" s="25" t="s">
        <v>483</v>
      </c>
      <c r="H121" s="24" t="s">
        <v>79</v>
      </c>
      <c r="I121" s="24" t="s">
        <v>389</v>
      </c>
      <c r="J121" s="24" t="s">
        <v>98</v>
      </c>
      <c r="K121" s="24">
        <v>50</v>
      </c>
      <c r="L121" s="24">
        <v>50</v>
      </c>
      <c r="M121" s="24"/>
      <c r="N121" s="24">
        <v>1</v>
      </c>
      <c r="O121" s="24">
        <v>93</v>
      </c>
      <c r="P121" s="24">
        <v>319</v>
      </c>
      <c r="Q121" s="24">
        <v>0</v>
      </c>
      <c r="R121" s="24">
        <v>93</v>
      </c>
      <c r="S121" s="24">
        <v>319</v>
      </c>
      <c r="T121" s="24" t="s">
        <v>104</v>
      </c>
      <c r="U121" s="24" t="s">
        <v>90</v>
      </c>
    </row>
    <row r="122" s="1" customFormat="1" ht="38" customHeight="1" spans="1:21">
      <c r="A122" s="24">
        <v>49</v>
      </c>
      <c r="B122" s="24" t="s">
        <v>105</v>
      </c>
      <c r="C122" s="24" t="s">
        <v>72</v>
      </c>
      <c r="D122" s="24" t="s">
        <v>335</v>
      </c>
      <c r="E122" s="24" t="s">
        <v>434</v>
      </c>
      <c r="F122" s="24" t="s">
        <v>484</v>
      </c>
      <c r="G122" s="25" t="s">
        <v>485</v>
      </c>
      <c r="H122" s="24" t="s">
        <v>79</v>
      </c>
      <c r="I122" s="24" t="s">
        <v>486</v>
      </c>
      <c r="J122" s="24" t="s">
        <v>98</v>
      </c>
      <c r="K122" s="24">
        <v>50</v>
      </c>
      <c r="L122" s="24">
        <v>50</v>
      </c>
      <c r="M122" s="24"/>
      <c r="N122" s="24">
        <v>1</v>
      </c>
      <c r="O122" s="24">
        <v>476</v>
      </c>
      <c r="P122" s="24">
        <v>2048</v>
      </c>
      <c r="Q122" s="24">
        <v>1</v>
      </c>
      <c r="R122" s="24">
        <v>77</v>
      </c>
      <c r="S122" s="24">
        <v>218</v>
      </c>
      <c r="T122" s="24" t="s">
        <v>104</v>
      </c>
      <c r="U122" s="24" t="s">
        <v>90</v>
      </c>
    </row>
    <row r="123" s="1" customFormat="1" ht="38" customHeight="1" spans="1:21">
      <c r="A123" s="24">
        <v>50</v>
      </c>
      <c r="B123" s="24" t="s">
        <v>318</v>
      </c>
      <c r="C123" s="24" t="s">
        <v>72</v>
      </c>
      <c r="D123" s="24" t="s">
        <v>335</v>
      </c>
      <c r="E123" s="24" t="s">
        <v>434</v>
      </c>
      <c r="F123" s="24" t="s">
        <v>487</v>
      </c>
      <c r="G123" s="25" t="s">
        <v>488</v>
      </c>
      <c r="H123" s="24" t="s">
        <v>79</v>
      </c>
      <c r="I123" s="24" t="s">
        <v>321</v>
      </c>
      <c r="J123" s="24" t="s">
        <v>98</v>
      </c>
      <c r="K123" s="24">
        <v>50</v>
      </c>
      <c r="L123" s="24">
        <v>50</v>
      </c>
      <c r="M123" s="24"/>
      <c r="N123" s="24">
        <v>4</v>
      </c>
      <c r="O123" s="24">
        <v>341</v>
      </c>
      <c r="P123" s="24">
        <v>1085</v>
      </c>
      <c r="Q123" s="24">
        <v>1</v>
      </c>
      <c r="R123" s="24">
        <v>106</v>
      </c>
      <c r="S123" s="24">
        <v>396</v>
      </c>
      <c r="T123" s="24" t="s">
        <v>104</v>
      </c>
      <c r="U123" s="24" t="s">
        <v>90</v>
      </c>
    </row>
    <row r="124" s="1" customFormat="1" ht="38" customHeight="1" spans="1:21">
      <c r="A124" s="24">
        <v>51</v>
      </c>
      <c r="B124" s="24" t="s">
        <v>170</v>
      </c>
      <c r="C124" s="24" t="s">
        <v>72</v>
      </c>
      <c r="D124" s="24" t="s">
        <v>335</v>
      </c>
      <c r="E124" s="24" t="s">
        <v>434</v>
      </c>
      <c r="F124" s="24" t="s">
        <v>489</v>
      </c>
      <c r="G124" s="25" t="s">
        <v>490</v>
      </c>
      <c r="H124" s="24" t="s">
        <v>79</v>
      </c>
      <c r="I124" s="24" t="s">
        <v>491</v>
      </c>
      <c r="J124" s="24" t="s">
        <v>98</v>
      </c>
      <c r="K124" s="24">
        <v>50</v>
      </c>
      <c r="L124" s="24">
        <v>50</v>
      </c>
      <c r="M124" s="24"/>
      <c r="N124" s="24">
        <v>1</v>
      </c>
      <c r="O124" s="24">
        <v>50</v>
      </c>
      <c r="P124" s="24">
        <v>150</v>
      </c>
      <c r="Q124" s="24">
        <v>1</v>
      </c>
      <c r="R124" s="24">
        <v>16</v>
      </c>
      <c r="S124" s="24">
        <v>38</v>
      </c>
      <c r="T124" s="24" t="s">
        <v>104</v>
      </c>
      <c r="U124" s="24" t="s">
        <v>90</v>
      </c>
    </row>
    <row r="125" s="1" customFormat="1" ht="38" customHeight="1" spans="1:21">
      <c r="A125" s="24">
        <v>52</v>
      </c>
      <c r="B125" s="24" t="s">
        <v>145</v>
      </c>
      <c r="C125" s="24" t="s">
        <v>72</v>
      </c>
      <c r="D125" s="24" t="s">
        <v>335</v>
      </c>
      <c r="E125" s="24" t="s">
        <v>434</v>
      </c>
      <c r="F125" s="24" t="s">
        <v>492</v>
      </c>
      <c r="G125" s="25" t="s">
        <v>493</v>
      </c>
      <c r="H125" s="24" t="s">
        <v>79</v>
      </c>
      <c r="I125" s="24" t="s">
        <v>494</v>
      </c>
      <c r="J125" s="24" t="s">
        <v>98</v>
      </c>
      <c r="K125" s="24">
        <v>50</v>
      </c>
      <c r="L125" s="24">
        <v>50</v>
      </c>
      <c r="M125" s="24"/>
      <c r="N125" s="24">
        <v>1</v>
      </c>
      <c r="O125" s="24">
        <v>986</v>
      </c>
      <c r="P125" s="24">
        <v>3179</v>
      </c>
      <c r="Q125" s="24">
        <v>0</v>
      </c>
      <c r="R125" s="24">
        <v>85</v>
      </c>
      <c r="S125" s="24">
        <v>304</v>
      </c>
      <c r="T125" s="24" t="s">
        <v>104</v>
      </c>
      <c r="U125" s="24" t="s">
        <v>90</v>
      </c>
    </row>
    <row r="126" s="1" customFormat="1" ht="38" customHeight="1" spans="1:21">
      <c r="A126" s="75" t="s">
        <v>495</v>
      </c>
      <c r="B126" s="76"/>
      <c r="C126" s="24" t="s">
        <v>72</v>
      </c>
      <c r="D126" s="24" t="s">
        <v>496</v>
      </c>
      <c r="E126" s="25" t="s">
        <v>497</v>
      </c>
      <c r="F126" s="24"/>
      <c r="G126" s="25"/>
      <c r="H126" s="24"/>
      <c r="I126" s="24"/>
      <c r="J126" s="24"/>
      <c r="K126" s="10">
        <f>SUM(K127:K227)</f>
        <v>5411.35</v>
      </c>
      <c r="L126" s="10">
        <f>SUM(L127:L227)</f>
        <v>5411.35</v>
      </c>
      <c r="M126" s="10"/>
      <c r="N126" s="10">
        <v>133</v>
      </c>
      <c r="O126" s="10">
        <f t="shared" ref="O126:S126" si="8">SUM(O166:O227)</f>
        <v>22882</v>
      </c>
      <c r="P126" s="10">
        <v>5314</v>
      </c>
      <c r="Q126" s="10">
        <v>42</v>
      </c>
      <c r="R126" s="10">
        <f t="shared" si="8"/>
        <v>5173</v>
      </c>
      <c r="S126" s="10">
        <f t="shared" si="8"/>
        <v>17509</v>
      </c>
      <c r="T126" s="24"/>
      <c r="U126" s="24"/>
    </row>
    <row r="127" s="1" customFormat="1" ht="140.25" spans="1:21">
      <c r="A127" s="24">
        <v>1</v>
      </c>
      <c r="B127" s="24" t="s">
        <v>235</v>
      </c>
      <c r="C127" s="24" t="s">
        <v>72</v>
      </c>
      <c r="D127" s="24" t="s">
        <v>496</v>
      </c>
      <c r="E127" s="25" t="s">
        <v>497</v>
      </c>
      <c r="F127" s="24" t="s">
        <v>498</v>
      </c>
      <c r="G127" s="25" t="s">
        <v>499</v>
      </c>
      <c r="H127" s="24" t="s">
        <v>96</v>
      </c>
      <c r="I127" s="24" t="s">
        <v>500</v>
      </c>
      <c r="J127" s="24" t="s">
        <v>501</v>
      </c>
      <c r="K127" s="24">
        <v>671.49</v>
      </c>
      <c r="L127" s="24">
        <v>671.49</v>
      </c>
      <c r="M127" s="24"/>
      <c r="N127" s="24">
        <v>1</v>
      </c>
      <c r="O127" s="24">
        <v>595</v>
      </c>
      <c r="P127" s="24">
        <v>1992</v>
      </c>
      <c r="Q127" s="24"/>
      <c r="R127" s="24">
        <v>66</v>
      </c>
      <c r="S127" s="24">
        <v>165</v>
      </c>
      <c r="T127" s="24" t="s">
        <v>502</v>
      </c>
      <c r="U127" s="24" t="s">
        <v>164</v>
      </c>
    </row>
    <row r="128" s="1" customFormat="1" ht="140.25" spans="1:21">
      <c r="A128" s="24">
        <v>2</v>
      </c>
      <c r="B128" s="24" t="s">
        <v>235</v>
      </c>
      <c r="C128" s="24" t="s">
        <v>72</v>
      </c>
      <c r="D128" s="24" t="s">
        <v>496</v>
      </c>
      <c r="E128" s="25" t="s">
        <v>497</v>
      </c>
      <c r="F128" s="24" t="s">
        <v>503</v>
      </c>
      <c r="G128" s="25" t="s">
        <v>504</v>
      </c>
      <c r="H128" s="24" t="s">
        <v>96</v>
      </c>
      <c r="I128" s="24" t="s">
        <v>505</v>
      </c>
      <c r="J128" s="24" t="s">
        <v>506</v>
      </c>
      <c r="K128" s="24">
        <v>639.34</v>
      </c>
      <c r="L128" s="24">
        <v>639.34</v>
      </c>
      <c r="M128" s="24"/>
      <c r="N128" s="24">
        <v>1</v>
      </c>
      <c r="O128" s="24">
        <v>448</v>
      </c>
      <c r="P128" s="24">
        <v>1469</v>
      </c>
      <c r="Q128" s="24"/>
      <c r="R128" s="24">
        <v>55</v>
      </c>
      <c r="S128" s="24">
        <v>150</v>
      </c>
      <c r="T128" s="24" t="s">
        <v>507</v>
      </c>
      <c r="U128" s="24" t="s">
        <v>164</v>
      </c>
    </row>
    <row r="129" s="1" customFormat="1" ht="51" spans="1:21">
      <c r="A129" s="24">
        <v>3</v>
      </c>
      <c r="B129" s="24" t="s">
        <v>235</v>
      </c>
      <c r="C129" s="24" t="s">
        <v>72</v>
      </c>
      <c r="D129" s="24" t="s">
        <v>496</v>
      </c>
      <c r="E129" s="25" t="s">
        <v>497</v>
      </c>
      <c r="F129" s="24" t="s">
        <v>508</v>
      </c>
      <c r="G129" s="25" t="s">
        <v>509</v>
      </c>
      <c r="H129" s="24" t="s">
        <v>96</v>
      </c>
      <c r="I129" s="24" t="s">
        <v>510</v>
      </c>
      <c r="J129" s="24" t="s">
        <v>511</v>
      </c>
      <c r="K129" s="24">
        <v>47.47</v>
      </c>
      <c r="L129" s="24">
        <v>47.47</v>
      </c>
      <c r="M129" s="24"/>
      <c r="N129" s="24">
        <v>1</v>
      </c>
      <c r="O129" s="24">
        <v>11</v>
      </c>
      <c r="P129" s="24">
        <v>32</v>
      </c>
      <c r="Q129" s="24">
        <v>1</v>
      </c>
      <c r="R129" s="24">
        <v>3</v>
      </c>
      <c r="S129" s="24">
        <v>5</v>
      </c>
      <c r="T129" s="24" t="s">
        <v>512</v>
      </c>
      <c r="U129" s="24" t="s">
        <v>164</v>
      </c>
    </row>
    <row r="130" s="1" customFormat="1" ht="76.5" spans="1:21">
      <c r="A130" s="24">
        <v>4</v>
      </c>
      <c r="B130" s="24" t="s">
        <v>235</v>
      </c>
      <c r="C130" s="24" t="s">
        <v>72</v>
      </c>
      <c r="D130" s="24" t="s">
        <v>496</v>
      </c>
      <c r="E130" s="25" t="s">
        <v>497</v>
      </c>
      <c r="F130" s="24" t="s">
        <v>513</v>
      </c>
      <c r="G130" s="25" t="s">
        <v>514</v>
      </c>
      <c r="H130" s="24" t="s">
        <v>96</v>
      </c>
      <c r="I130" s="24" t="s">
        <v>515</v>
      </c>
      <c r="J130" s="24" t="s">
        <v>516</v>
      </c>
      <c r="K130" s="24">
        <v>107.04</v>
      </c>
      <c r="L130" s="24">
        <v>107.04</v>
      </c>
      <c r="M130" s="24"/>
      <c r="N130" s="24">
        <v>1</v>
      </c>
      <c r="O130" s="24">
        <v>126</v>
      </c>
      <c r="P130" s="24">
        <v>384</v>
      </c>
      <c r="Q130" s="24">
        <v>0</v>
      </c>
      <c r="R130" s="24">
        <v>52</v>
      </c>
      <c r="S130" s="24">
        <v>86</v>
      </c>
      <c r="T130" s="24" t="s">
        <v>517</v>
      </c>
      <c r="U130" s="24" t="s">
        <v>164</v>
      </c>
    </row>
    <row r="131" s="1" customFormat="1" ht="51" spans="1:21">
      <c r="A131" s="24">
        <v>5</v>
      </c>
      <c r="B131" s="24" t="s">
        <v>402</v>
      </c>
      <c r="C131" s="24" t="s">
        <v>72</v>
      </c>
      <c r="D131" s="24" t="s">
        <v>496</v>
      </c>
      <c r="E131" s="25" t="s">
        <v>497</v>
      </c>
      <c r="F131" s="24" t="s">
        <v>518</v>
      </c>
      <c r="G131" s="25" t="s">
        <v>519</v>
      </c>
      <c r="H131" s="24" t="s">
        <v>96</v>
      </c>
      <c r="I131" s="24" t="s">
        <v>520</v>
      </c>
      <c r="J131" s="24" t="s">
        <v>521</v>
      </c>
      <c r="K131" s="24">
        <v>13.06</v>
      </c>
      <c r="L131" s="24">
        <v>13.06</v>
      </c>
      <c r="M131" s="24"/>
      <c r="N131" s="24">
        <v>1</v>
      </c>
      <c r="O131" s="24">
        <v>93</v>
      </c>
      <c r="P131" s="24">
        <v>338</v>
      </c>
      <c r="Q131" s="24">
        <v>1</v>
      </c>
      <c r="R131" s="24">
        <v>7</v>
      </c>
      <c r="S131" s="24">
        <v>19</v>
      </c>
      <c r="T131" s="24" t="s">
        <v>522</v>
      </c>
      <c r="U131" s="24" t="s">
        <v>164</v>
      </c>
    </row>
    <row r="132" s="1" customFormat="1" ht="51" spans="1:21">
      <c r="A132" s="24">
        <v>6</v>
      </c>
      <c r="B132" s="24" t="s">
        <v>402</v>
      </c>
      <c r="C132" s="24" t="s">
        <v>72</v>
      </c>
      <c r="D132" s="24" t="s">
        <v>496</v>
      </c>
      <c r="E132" s="25" t="s">
        <v>497</v>
      </c>
      <c r="F132" s="24" t="s">
        <v>523</v>
      </c>
      <c r="G132" s="25" t="s">
        <v>524</v>
      </c>
      <c r="H132" s="24" t="s">
        <v>96</v>
      </c>
      <c r="I132" s="24" t="s">
        <v>525</v>
      </c>
      <c r="J132" s="24" t="s">
        <v>526</v>
      </c>
      <c r="K132" s="24">
        <v>18.12</v>
      </c>
      <c r="L132" s="24">
        <v>18.12</v>
      </c>
      <c r="M132" s="24"/>
      <c r="N132" s="24">
        <v>1</v>
      </c>
      <c r="O132" s="24">
        <v>220</v>
      </c>
      <c r="P132" s="24">
        <v>1060</v>
      </c>
      <c r="Q132" s="24">
        <v>1</v>
      </c>
      <c r="R132" s="24">
        <v>21</v>
      </c>
      <c r="S132" s="24">
        <v>69</v>
      </c>
      <c r="T132" s="24" t="s">
        <v>527</v>
      </c>
      <c r="U132" s="24" t="s">
        <v>164</v>
      </c>
    </row>
    <row r="133" s="1" customFormat="1" ht="51" spans="1:21">
      <c r="A133" s="24">
        <v>7</v>
      </c>
      <c r="B133" s="24" t="s">
        <v>402</v>
      </c>
      <c r="C133" s="24" t="s">
        <v>72</v>
      </c>
      <c r="D133" s="24" t="s">
        <v>496</v>
      </c>
      <c r="E133" s="25" t="s">
        <v>497</v>
      </c>
      <c r="F133" s="24" t="s">
        <v>528</v>
      </c>
      <c r="G133" s="25" t="s">
        <v>529</v>
      </c>
      <c r="H133" s="24" t="s">
        <v>96</v>
      </c>
      <c r="I133" s="24" t="s">
        <v>530</v>
      </c>
      <c r="J133" s="24" t="s">
        <v>531</v>
      </c>
      <c r="K133" s="24">
        <v>29.54</v>
      </c>
      <c r="L133" s="24">
        <v>29.54</v>
      </c>
      <c r="M133" s="24"/>
      <c r="N133" s="24">
        <v>1</v>
      </c>
      <c r="O133" s="24">
        <v>126</v>
      </c>
      <c r="P133" s="24">
        <v>413</v>
      </c>
      <c r="Q133" s="24">
        <v>1</v>
      </c>
      <c r="R133" s="24">
        <v>53</v>
      </c>
      <c r="S133" s="24">
        <v>194</v>
      </c>
      <c r="T133" s="24" t="s">
        <v>532</v>
      </c>
      <c r="U133" s="24" t="s">
        <v>164</v>
      </c>
    </row>
    <row r="134" s="1" customFormat="1" ht="51" spans="1:21">
      <c r="A134" s="24">
        <v>8</v>
      </c>
      <c r="B134" s="24" t="s">
        <v>402</v>
      </c>
      <c r="C134" s="24" t="s">
        <v>72</v>
      </c>
      <c r="D134" s="24" t="s">
        <v>496</v>
      </c>
      <c r="E134" s="25" t="s">
        <v>497</v>
      </c>
      <c r="F134" s="24" t="s">
        <v>533</v>
      </c>
      <c r="G134" s="25" t="s">
        <v>534</v>
      </c>
      <c r="H134" s="24" t="s">
        <v>96</v>
      </c>
      <c r="I134" s="24" t="s">
        <v>535</v>
      </c>
      <c r="J134" s="24" t="s">
        <v>536</v>
      </c>
      <c r="K134" s="24">
        <v>34.02</v>
      </c>
      <c r="L134" s="24">
        <v>34.02</v>
      </c>
      <c r="M134" s="24"/>
      <c r="N134" s="24">
        <v>1</v>
      </c>
      <c r="O134" s="24">
        <v>78</v>
      </c>
      <c r="P134" s="24">
        <v>233</v>
      </c>
      <c r="Q134" s="24">
        <v>1</v>
      </c>
      <c r="R134" s="24">
        <v>23</v>
      </c>
      <c r="S134" s="24">
        <v>67</v>
      </c>
      <c r="T134" s="24" t="s">
        <v>537</v>
      </c>
      <c r="U134" s="24" t="s">
        <v>164</v>
      </c>
    </row>
    <row r="135" s="1" customFormat="1" ht="51" spans="1:21">
      <c r="A135" s="24">
        <v>9</v>
      </c>
      <c r="B135" s="24" t="s">
        <v>402</v>
      </c>
      <c r="C135" s="24" t="s">
        <v>72</v>
      </c>
      <c r="D135" s="24" t="s">
        <v>496</v>
      </c>
      <c r="E135" s="25" t="s">
        <v>497</v>
      </c>
      <c r="F135" s="24" t="s">
        <v>538</v>
      </c>
      <c r="G135" s="25" t="s">
        <v>539</v>
      </c>
      <c r="H135" s="24" t="s">
        <v>96</v>
      </c>
      <c r="I135" s="24" t="s">
        <v>540</v>
      </c>
      <c r="J135" s="24" t="s">
        <v>541</v>
      </c>
      <c r="K135" s="24">
        <v>31.88</v>
      </c>
      <c r="L135" s="24">
        <v>31.88</v>
      </c>
      <c r="M135" s="24"/>
      <c r="N135" s="24">
        <v>1</v>
      </c>
      <c r="O135" s="24">
        <v>33</v>
      </c>
      <c r="P135" s="24">
        <v>124</v>
      </c>
      <c r="Q135" s="24">
        <v>1</v>
      </c>
      <c r="R135" s="24">
        <v>17</v>
      </c>
      <c r="S135" s="24">
        <v>55</v>
      </c>
      <c r="T135" s="24" t="s">
        <v>542</v>
      </c>
      <c r="U135" s="24" t="s">
        <v>164</v>
      </c>
    </row>
    <row r="136" s="1" customFormat="1" ht="63.75" spans="1:21">
      <c r="A136" s="24">
        <v>10</v>
      </c>
      <c r="B136" s="24" t="s">
        <v>402</v>
      </c>
      <c r="C136" s="24" t="s">
        <v>72</v>
      </c>
      <c r="D136" s="24" t="s">
        <v>496</v>
      </c>
      <c r="E136" s="25" t="s">
        <v>497</v>
      </c>
      <c r="F136" s="24" t="s">
        <v>543</v>
      </c>
      <c r="G136" s="25" t="s">
        <v>544</v>
      </c>
      <c r="H136" s="24" t="s">
        <v>96</v>
      </c>
      <c r="I136" s="24" t="s">
        <v>405</v>
      </c>
      <c r="J136" s="24" t="s">
        <v>545</v>
      </c>
      <c r="K136" s="24">
        <v>43.39</v>
      </c>
      <c r="L136" s="24">
        <v>43.39</v>
      </c>
      <c r="M136" s="24"/>
      <c r="N136" s="24">
        <v>1</v>
      </c>
      <c r="O136" s="24">
        <v>108</v>
      </c>
      <c r="P136" s="24">
        <v>330</v>
      </c>
      <c r="Q136" s="24">
        <v>1</v>
      </c>
      <c r="R136" s="24">
        <v>15</v>
      </c>
      <c r="S136" s="24">
        <v>57</v>
      </c>
      <c r="T136" s="24" t="s">
        <v>546</v>
      </c>
      <c r="U136" s="24" t="s">
        <v>164</v>
      </c>
    </row>
    <row r="137" s="1" customFormat="1" ht="51" spans="1:21">
      <c r="A137" s="24">
        <v>11</v>
      </c>
      <c r="B137" s="24" t="s">
        <v>402</v>
      </c>
      <c r="C137" s="24" t="s">
        <v>72</v>
      </c>
      <c r="D137" s="24" t="s">
        <v>496</v>
      </c>
      <c r="E137" s="25" t="s">
        <v>497</v>
      </c>
      <c r="F137" s="24" t="s">
        <v>547</v>
      </c>
      <c r="G137" s="25" t="s">
        <v>548</v>
      </c>
      <c r="H137" s="24" t="s">
        <v>96</v>
      </c>
      <c r="I137" s="24" t="s">
        <v>549</v>
      </c>
      <c r="J137" s="24" t="s">
        <v>550</v>
      </c>
      <c r="K137" s="24">
        <v>83.7</v>
      </c>
      <c r="L137" s="24">
        <v>83.7</v>
      </c>
      <c r="M137" s="24"/>
      <c r="N137" s="24">
        <v>1</v>
      </c>
      <c r="O137" s="24">
        <v>70</v>
      </c>
      <c r="P137" s="24">
        <v>360</v>
      </c>
      <c r="Q137" s="24">
        <v>1</v>
      </c>
      <c r="R137" s="24">
        <v>21</v>
      </c>
      <c r="S137" s="24">
        <v>84</v>
      </c>
      <c r="T137" s="24" t="s">
        <v>551</v>
      </c>
      <c r="U137" s="24" t="s">
        <v>164</v>
      </c>
    </row>
    <row r="138" s="1" customFormat="1" ht="51" spans="1:21">
      <c r="A138" s="24">
        <v>12</v>
      </c>
      <c r="B138" s="24" t="s">
        <v>402</v>
      </c>
      <c r="C138" s="24" t="s">
        <v>72</v>
      </c>
      <c r="D138" s="24" t="s">
        <v>496</v>
      </c>
      <c r="E138" s="25" t="s">
        <v>497</v>
      </c>
      <c r="F138" s="24" t="s">
        <v>552</v>
      </c>
      <c r="G138" s="25" t="s">
        <v>553</v>
      </c>
      <c r="H138" s="24" t="s">
        <v>96</v>
      </c>
      <c r="I138" s="24" t="s">
        <v>554</v>
      </c>
      <c r="J138" s="24" t="s">
        <v>555</v>
      </c>
      <c r="K138" s="24">
        <v>27.92</v>
      </c>
      <c r="L138" s="24">
        <v>27.92</v>
      </c>
      <c r="M138" s="24"/>
      <c r="N138" s="24">
        <v>1</v>
      </c>
      <c r="O138" s="24">
        <v>82</v>
      </c>
      <c r="P138" s="24">
        <v>380</v>
      </c>
      <c r="Q138" s="24">
        <v>1</v>
      </c>
      <c r="R138" s="24">
        <v>23</v>
      </c>
      <c r="S138" s="24">
        <v>98</v>
      </c>
      <c r="T138" s="24" t="s">
        <v>556</v>
      </c>
      <c r="U138" s="24" t="s">
        <v>164</v>
      </c>
    </row>
    <row r="139" s="1" customFormat="1" ht="51" spans="1:21">
      <c r="A139" s="24">
        <v>13</v>
      </c>
      <c r="B139" s="24" t="s">
        <v>402</v>
      </c>
      <c r="C139" s="24" t="s">
        <v>72</v>
      </c>
      <c r="D139" s="24" t="s">
        <v>496</v>
      </c>
      <c r="E139" s="25" t="s">
        <v>497</v>
      </c>
      <c r="F139" s="24" t="s">
        <v>557</v>
      </c>
      <c r="G139" s="25" t="s">
        <v>558</v>
      </c>
      <c r="H139" s="24" t="s">
        <v>96</v>
      </c>
      <c r="I139" s="24" t="s">
        <v>559</v>
      </c>
      <c r="J139" s="24" t="s">
        <v>560</v>
      </c>
      <c r="K139" s="24">
        <v>13.64</v>
      </c>
      <c r="L139" s="24">
        <v>13.64</v>
      </c>
      <c r="M139" s="24"/>
      <c r="N139" s="24">
        <v>1</v>
      </c>
      <c r="O139" s="24">
        <v>10</v>
      </c>
      <c r="P139" s="24">
        <v>34</v>
      </c>
      <c r="Q139" s="24">
        <v>1</v>
      </c>
      <c r="R139" s="24">
        <v>5</v>
      </c>
      <c r="S139" s="24">
        <v>17</v>
      </c>
      <c r="T139" s="24" t="s">
        <v>561</v>
      </c>
      <c r="U139" s="24" t="s">
        <v>164</v>
      </c>
    </row>
    <row r="140" s="1" customFormat="1" ht="51" spans="1:21">
      <c r="A140" s="24">
        <v>14</v>
      </c>
      <c r="B140" s="24" t="s">
        <v>402</v>
      </c>
      <c r="C140" s="24" t="s">
        <v>72</v>
      </c>
      <c r="D140" s="24" t="s">
        <v>496</v>
      </c>
      <c r="E140" s="25" t="s">
        <v>497</v>
      </c>
      <c r="F140" s="24" t="s">
        <v>562</v>
      </c>
      <c r="G140" s="25" t="s">
        <v>563</v>
      </c>
      <c r="H140" s="24" t="s">
        <v>96</v>
      </c>
      <c r="I140" s="24" t="s">
        <v>564</v>
      </c>
      <c r="J140" s="24" t="s">
        <v>565</v>
      </c>
      <c r="K140" s="24">
        <v>8.6</v>
      </c>
      <c r="L140" s="24">
        <v>8.6</v>
      </c>
      <c r="M140" s="24"/>
      <c r="N140" s="24">
        <v>1</v>
      </c>
      <c r="O140" s="24">
        <v>17</v>
      </c>
      <c r="P140" s="24">
        <v>63</v>
      </c>
      <c r="Q140" s="24">
        <v>1</v>
      </c>
      <c r="R140" s="24">
        <v>7</v>
      </c>
      <c r="S140" s="24">
        <v>16</v>
      </c>
      <c r="T140" s="24" t="s">
        <v>566</v>
      </c>
      <c r="U140" s="24" t="s">
        <v>164</v>
      </c>
    </row>
    <row r="141" s="1" customFormat="1" ht="51" spans="1:21">
      <c r="A141" s="24">
        <v>15</v>
      </c>
      <c r="B141" s="24" t="s">
        <v>402</v>
      </c>
      <c r="C141" s="24" t="s">
        <v>72</v>
      </c>
      <c r="D141" s="24" t="s">
        <v>496</v>
      </c>
      <c r="E141" s="25" t="s">
        <v>497</v>
      </c>
      <c r="F141" s="24" t="s">
        <v>567</v>
      </c>
      <c r="G141" s="25" t="s">
        <v>568</v>
      </c>
      <c r="H141" s="24" t="s">
        <v>96</v>
      </c>
      <c r="I141" s="24" t="s">
        <v>569</v>
      </c>
      <c r="J141" s="24" t="s">
        <v>570</v>
      </c>
      <c r="K141" s="24">
        <v>12.14</v>
      </c>
      <c r="L141" s="24">
        <v>12.14</v>
      </c>
      <c r="M141" s="24"/>
      <c r="N141" s="24">
        <v>1</v>
      </c>
      <c r="O141" s="24">
        <v>20</v>
      </c>
      <c r="P141" s="24">
        <v>68</v>
      </c>
      <c r="Q141" s="24">
        <v>1</v>
      </c>
      <c r="R141" s="24">
        <v>9</v>
      </c>
      <c r="S141" s="24">
        <v>23</v>
      </c>
      <c r="T141" s="24" t="s">
        <v>571</v>
      </c>
      <c r="U141" s="24" t="s">
        <v>164</v>
      </c>
    </row>
    <row r="142" s="1" customFormat="1" ht="63.75" spans="1:21">
      <c r="A142" s="24">
        <v>16</v>
      </c>
      <c r="B142" s="24" t="s">
        <v>354</v>
      </c>
      <c r="C142" s="24" t="s">
        <v>72</v>
      </c>
      <c r="D142" s="24" t="s">
        <v>496</v>
      </c>
      <c r="E142" s="25" t="s">
        <v>497</v>
      </c>
      <c r="F142" s="24" t="s">
        <v>572</v>
      </c>
      <c r="G142" s="25" t="s">
        <v>573</v>
      </c>
      <c r="H142" s="24" t="s">
        <v>96</v>
      </c>
      <c r="I142" s="24" t="s">
        <v>574</v>
      </c>
      <c r="J142" s="24" t="s">
        <v>575</v>
      </c>
      <c r="K142" s="24">
        <v>22.64</v>
      </c>
      <c r="L142" s="24">
        <v>22.64</v>
      </c>
      <c r="M142" s="24"/>
      <c r="N142" s="24">
        <v>1</v>
      </c>
      <c r="O142" s="24">
        <v>153</v>
      </c>
      <c r="P142" s="24">
        <v>612</v>
      </c>
      <c r="Q142" s="24">
        <v>1</v>
      </c>
      <c r="R142" s="24">
        <v>26</v>
      </c>
      <c r="S142" s="24">
        <v>113</v>
      </c>
      <c r="T142" s="24" t="s">
        <v>576</v>
      </c>
      <c r="U142" s="24" t="s">
        <v>164</v>
      </c>
    </row>
    <row r="143" s="1" customFormat="1" ht="51" spans="1:21">
      <c r="A143" s="24">
        <v>17</v>
      </c>
      <c r="B143" s="24" t="s">
        <v>354</v>
      </c>
      <c r="C143" s="24" t="s">
        <v>72</v>
      </c>
      <c r="D143" s="24" t="s">
        <v>496</v>
      </c>
      <c r="E143" s="25" t="s">
        <v>497</v>
      </c>
      <c r="F143" s="24" t="s">
        <v>577</v>
      </c>
      <c r="G143" s="25" t="s">
        <v>578</v>
      </c>
      <c r="H143" s="24" t="s">
        <v>96</v>
      </c>
      <c r="I143" s="24" t="s">
        <v>357</v>
      </c>
      <c r="J143" s="24" t="s">
        <v>579</v>
      </c>
      <c r="K143" s="24">
        <v>58.64</v>
      </c>
      <c r="L143" s="24">
        <v>58.64</v>
      </c>
      <c r="M143" s="24"/>
      <c r="N143" s="24">
        <v>1</v>
      </c>
      <c r="O143" s="24">
        <v>33</v>
      </c>
      <c r="P143" s="24">
        <v>115</v>
      </c>
      <c r="Q143" s="24">
        <v>1</v>
      </c>
      <c r="R143" s="24">
        <v>25</v>
      </c>
      <c r="S143" s="24">
        <v>78</v>
      </c>
      <c r="T143" s="24" t="s">
        <v>580</v>
      </c>
      <c r="U143" s="24" t="s">
        <v>164</v>
      </c>
    </row>
    <row r="144" s="1" customFormat="1" ht="51" spans="1:21">
      <c r="A144" s="24">
        <v>18</v>
      </c>
      <c r="B144" s="24" t="s">
        <v>354</v>
      </c>
      <c r="C144" s="24" t="s">
        <v>72</v>
      </c>
      <c r="D144" s="24" t="s">
        <v>496</v>
      </c>
      <c r="E144" s="25" t="s">
        <v>497</v>
      </c>
      <c r="F144" s="24" t="s">
        <v>581</v>
      </c>
      <c r="G144" s="25" t="s">
        <v>582</v>
      </c>
      <c r="H144" s="24" t="s">
        <v>96</v>
      </c>
      <c r="I144" s="24" t="s">
        <v>583</v>
      </c>
      <c r="J144" s="24" t="s">
        <v>584</v>
      </c>
      <c r="K144" s="24">
        <v>10.16</v>
      </c>
      <c r="L144" s="24">
        <v>10.16</v>
      </c>
      <c r="M144" s="24"/>
      <c r="N144" s="24">
        <v>1</v>
      </c>
      <c r="O144" s="24">
        <v>51</v>
      </c>
      <c r="P144" s="24">
        <v>213</v>
      </c>
      <c r="Q144" s="24">
        <v>1</v>
      </c>
      <c r="R144" s="24">
        <v>15</v>
      </c>
      <c r="S144" s="24">
        <v>57</v>
      </c>
      <c r="T144" s="24" t="s">
        <v>585</v>
      </c>
      <c r="U144" s="24" t="s">
        <v>164</v>
      </c>
    </row>
    <row r="145" s="1" customFormat="1" ht="63.75" spans="1:21">
      <c r="A145" s="24">
        <v>19</v>
      </c>
      <c r="B145" s="24" t="s">
        <v>100</v>
      </c>
      <c r="C145" s="24" t="s">
        <v>72</v>
      </c>
      <c r="D145" s="24" t="s">
        <v>496</v>
      </c>
      <c r="E145" s="25" t="s">
        <v>497</v>
      </c>
      <c r="F145" s="24" t="s">
        <v>586</v>
      </c>
      <c r="G145" s="25" t="s">
        <v>587</v>
      </c>
      <c r="H145" s="24" t="s">
        <v>96</v>
      </c>
      <c r="I145" s="24" t="s">
        <v>233</v>
      </c>
      <c r="J145" s="24" t="s">
        <v>588</v>
      </c>
      <c r="K145" s="24">
        <v>89.87</v>
      </c>
      <c r="L145" s="24">
        <v>89.87</v>
      </c>
      <c r="M145" s="24"/>
      <c r="N145" s="24">
        <v>1</v>
      </c>
      <c r="O145" s="24">
        <v>305</v>
      </c>
      <c r="P145" s="24">
        <v>780</v>
      </c>
      <c r="Q145" s="24">
        <v>1</v>
      </c>
      <c r="R145" s="24">
        <v>63</v>
      </c>
      <c r="S145" s="24">
        <v>179</v>
      </c>
      <c r="T145" s="24" t="s">
        <v>589</v>
      </c>
      <c r="U145" s="24" t="s">
        <v>164</v>
      </c>
    </row>
    <row r="146" s="1" customFormat="1" ht="76.5" spans="1:21">
      <c r="A146" s="24">
        <v>20</v>
      </c>
      <c r="B146" s="24" t="s">
        <v>100</v>
      </c>
      <c r="C146" s="24" t="s">
        <v>72</v>
      </c>
      <c r="D146" s="24" t="s">
        <v>496</v>
      </c>
      <c r="E146" s="25" t="s">
        <v>497</v>
      </c>
      <c r="F146" s="24" t="s">
        <v>590</v>
      </c>
      <c r="G146" s="25" t="s">
        <v>591</v>
      </c>
      <c r="H146" s="24" t="s">
        <v>96</v>
      </c>
      <c r="I146" s="24" t="s">
        <v>592</v>
      </c>
      <c r="J146" s="24" t="s">
        <v>593</v>
      </c>
      <c r="K146" s="24">
        <v>86.73</v>
      </c>
      <c r="L146" s="24">
        <v>86.73</v>
      </c>
      <c r="M146" s="24"/>
      <c r="N146" s="24">
        <v>1</v>
      </c>
      <c r="O146" s="24">
        <v>286</v>
      </c>
      <c r="P146" s="24">
        <v>493</v>
      </c>
      <c r="Q146" s="24">
        <v>1</v>
      </c>
      <c r="R146" s="24">
        <v>98</v>
      </c>
      <c r="S146" s="24">
        <v>364</v>
      </c>
      <c r="T146" s="24" t="s">
        <v>594</v>
      </c>
      <c r="U146" s="24" t="s">
        <v>164</v>
      </c>
    </row>
    <row r="147" s="1" customFormat="1" ht="51" spans="1:21">
      <c r="A147" s="24">
        <v>21</v>
      </c>
      <c r="B147" s="24" t="s">
        <v>84</v>
      </c>
      <c r="C147" s="24" t="s">
        <v>72</v>
      </c>
      <c r="D147" s="24" t="s">
        <v>496</v>
      </c>
      <c r="E147" s="25" t="s">
        <v>497</v>
      </c>
      <c r="F147" s="24" t="s">
        <v>595</v>
      </c>
      <c r="G147" s="25" t="s">
        <v>596</v>
      </c>
      <c r="H147" s="24" t="s">
        <v>96</v>
      </c>
      <c r="I147" s="24" t="s">
        <v>597</v>
      </c>
      <c r="J147" s="24" t="s">
        <v>598</v>
      </c>
      <c r="K147" s="24">
        <v>22.1</v>
      </c>
      <c r="L147" s="24">
        <v>22.1</v>
      </c>
      <c r="M147" s="24"/>
      <c r="N147" s="24">
        <v>1</v>
      </c>
      <c r="O147" s="24">
        <v>523</v>
      </c>
      <c r="P147" s="24">
        <v>1789</v>
      </c>
      <c r="Q147" s="24">
        <v>1</v>
      </c>
      <c r="R147" s="24">
        <v>147</v>
      </c>
      <c r="S147" s="24">
        <v>529</v>
      </c>
      <c r="T147" s="24" t="s">
        <v>599</v>
      </c>
      <c r="U147" s="24" t="s">
        <v>164</v>
      </c>
    </row>
    <row r="148" s="1" customFormat="1" ht="51" spans="1:21">
      <c r="A148" s="24">
        <v>22</v>
      </c>
      <c r="B148" s="24" t="s">
        <v>84</v>
      </c>
      <c r="C148" s="24" t="s">
        <v>72</v>
      </c>
      <c r="D148" s="24" t="s">
        <v>496</v>
      </c>
      <c r="E148" s="25" t="s">
        <v>497</v>
      </c>
      <c r="F148" s="24" t="s">
        <v>600</v>
      </c>
      <c r="G148" s="25" t="s">
        <v>601</v>
      </c>
      <c r="H148" s="24" t="s">
        <v>96</v>
      </c>
      <c r="I148" s="24" t="s">
        <v>87</v>
      </c>
      <c r="J148" s="24" t="s">
        <v>602</v>
      </c>
      <c r="K148" s="24">
        <v>41.71</v>
      </c>
      <c r="L148" s="24">
        <v>41.71</v>
      </c>
      <c r="M148" s="24"/>
      <c r="N148" s="24">
        <v>1</v>
      </c>
      <c r="O148" s="24">
        <v>147</v>
      </c>
      <c r="P148" s="24">
        <v>486</v>
      </c>
      <c r="Q148" s="24">
        <v>1</v>
      </c>
      <c r="R148" s="24">
        <v>82</v>
      </c>
      <c r="S148" s="24">
        <v>360</v>
      </c>
      <c r="T148" s="24" t="s">
        <v>603</v>
      </c>
      <c r="U148" s="24" t="s">
        <v>164</v>
      </c>
    </row>
    <row r="149" s="1" customFormat="1" ht="76.5" spans="1:21">
      <c r="A149" s="24">
        <v>23</v>
      </c>
      <c r="B149" s="24" t="s">
        <v>190</v>
      </c>
      <c r="C149" s="24" t="s">
        <v>72</v>
      </c>
      <c r="D149" s="24" t="s">
        <v>496</v>
      </c>
      <c r="E149" s="25" t="s">
        <v>497</v>
      </c>
      <c r="F149" s="24" t="s">
        <v>604</v>
      </c>
      <c r="G149" s="25" t="s">
        <v>605</v>
      </c>
      <c r="H149" s="24" t="s">
        <v>96</v>
      </c>
      <c r="I149" s="24" t="s">
        <v>606</v>
      </c>
      <c r="J149" s="24" t="s">
        <v>607</v>
      </c>
      <c r="K149" s="24">
        <v>137.66</v>
      </c>
      <c r="L149" s="24">
        <v>137.66</v>
      </c>
      <c r="M149" s="24"/>
      <c r="N149" s="24">
        <v>1</v>
      </c>
      <c r="O149" s="24">
        <v>136</v>
      </c>
      <c r="P149" s="24">
        <v>507</v>
      </c>
      <c r="Q149" s="24">
        <v>1</v>
      </c>
      <c r="R149" s="24">
        <v>41</v>
      </c>
      <c r="S149" s="24">
        <v>154</v>
      </c>
      <c r="T149" s="24" t="s">
        <v>608</v>
      </c>
      <c r="U149" s="24" t="s">
        <v>164</v>
      </c>
    </row>
    <row r="150" s="1" customFormat="1" ht="51" spans="1:21">
      <c r="A150" s="24">
        <v>24</v>
      </c>
      <c r="B150" s="24" t="s">
        <v>190</v>
      </c>
      <c r="C150" s="24" t="s">
        <v>72</v>
      </c>
      <c r="D150" s="24" t="s">
        <v>496</v>
      </c>
      <c r="E150" s="25" t="s">
        <v>497</v>
      </c>
      <c r="F150" s="24" t="s">
        <v>609</v>
      </c>
      <c r="G150" s="25" t="s">
        <v>610</v>
      </c>
      <c r="H150" s="24" t="s">
        <v>96</v>
      </c>
      <c r="I150" s="24" t="s">
        <v>611</v>
      </c>
      <c r="J150" s="24" t="s">
        <v>612</v>
      </c>
      <c r="K150" s="24">
        <v>29.95</v>
      </c>
      <c r="L150" s="24">
        <v>29.95</v>
      </c>
      <c r="M150" s="24"/>
      <c r="N150" s="24">
        <v>1</v>
      </c>
      <c r="O150" s="24">
        <v>117</v>
      </c>
      <c r="P150" s="24">
        <v>392</v>
      </c>
      <c r="Q150" s="24">
        <v>1</v>
      </c>
      <c r="R150" s="24">
        <v>18</v>
      </c>
      <c r="S150" s="24">
        <v>54</v>
      </c>
      <c r="T150" s="24" t="s">
        <v>613</v>
      </c>
      <c r="U150" s="24" t="s">
        <v>164</v>
      </c>
    </row>
    <row r="151" s="1" customFormat="1" ht="51" spans="1:21">
      <c r="A151" s="24">
        <v>25</v>
      </c>
      <c r="B151" s="24" t="s">
        <v>190</v>
      </c>
      <c r="C151" s="24" t="s">
        <v>72</v>
      </c>
      <c r="D151" s="24" t="s">
        <v>496</v>
      </c>
      <c r="E151" s="25" t="s">
        <v>497</v>
      </c>
      <c r="F151" s="24" t="s">
        <v>614</v>
      </c>
      <c r="G151" s="25" t="s">
        <v>615</v>
      </c>
      <c r="H151" s="24" t="s">
        <v>96</v>
      </c>
      <c r="I151" s="24" t="s">
        <v>616</v>
      </c>
      <c r="J151" s="24" t="s">
        <v>617</v>
      </c>
      <c r="K151" s="24">
        <v>19.34</v>
      </c>
      <c r="L151" s="24">
        <v>19.34</v>
      </c>
      <c r="M151" s="24"/>
      <c r="N151" s="24">
        <v>1</v>
      </c>
      <c r="O151" s="24">
        <v>203</v>
      </c>
      <c r="P151" s="24">
        <v>789</v>
      </c>
      <c r="Q151" s="24">
        <v>1</v>
      </c>
      <c r="R151" s="24">
        <v>29</v>
      </c>
      <c r="S151" s="24">
        <v>103</v>
      </c>
      <c r="T151" s="24" t="s">
        <v>618</v>
      </c>
      <c r="U151" s="24" t="s">
        <v>164</v>
      </c>
    </row>
    <row r="152" s="1" customFormat="1" ht="63.75" spans="1:21">
      <c r="A152" s="24">
        <v>26</v>
      </c>
      <c r="B152" s="24" t="s">
        <v>318</v>
      </c>
      <c r="C152" s="24" t="s">
        <v>72</v>
      </c>
      <c r="D152" s="24" t="s">
        <v>496</v>
      </c>
      <c r="E152" s="25" t="s">
        <v>497</v>
      </c>
      <c r="F152" s="24" t="s">
        <v>619</v>
      </c>
      <c r="G152" s="25" t="s">
        <v>620</v>
      </c>
      <c r="H152" s="24" t="s">
        <v>96</v>
      </c>
      <c r="I152" s="24" t="s">
        <v>621</v>
      </c>
      <c r="J152" s="24" t="s">
        <v>622</v>
      </c>
      <c r="K152" s="24">
        <v>107</v>
      </c>
      <c r="L152" s="24">
        <v>107</v>
      </c>
      <c r="M152" s="24"/>
      <c r="N152" s="24">
        <v>1</v>
      </c>
      <c r="O152" s="24">
        <v>283</v>
      </c>
      <c r="P152" s="24">
        <v>836</v>
      </c>
      <c r="Q152" s="24">
        <v>1</v>
      </c>
      <c r="R152" s="24">
        <v>60</v>
      </c>
      <c r="S152" s="24">
        <v>196</v>
      </c>
      <c r="T152" s="24" t="s">
        <v>623</v>
      </c>
      <c r="U152" s="24" t="s">
        <v>164</v>
      </c>
    </row>
    <row r="153" s="1" customFormat="1" ht="102" spans="1:21">
      <c r="A153" s="24">
        <v>27</v>
      </c>
      <c r="B153" s="24" t="s">
        <v>337</v>
      </c>
      <c r="C153" s="24" t="s">
        <v>72</v>
      </c>
      <c r="D153" s="24" t="s">
        <v>496</v>
      </c>
      <c r="E153" s="25" t="s">
        <v>497</v>
      </c>
      <c r="F153" s="24" t="s">
        <v>624</v>
      </c>
      <c r="G153" s="25" t="s">
        <v>625</v>
      </c>
      <c r="H153" s="24" t="s">
        <v>96</v>
      </c>
      <c r="I153" s="24" t="s">
        <v>417</v>
      </c>
      <c r="J153" s="24" t="s">
        <v>626</v>
      </c>
      <c r="K153" s="24">
        <v>71.81</v>
      </c>
      <c r="L153" s="24">
        <v>71.81</v>
      </c>
      <c r="M153" s="24"/>
      <c r="N153" s="24">
        <v>1</v>
      </c>
      <c r="O153" s="24">
        <v>523</v>
      </c>
      <c r="P153" s="24">
        <v>1141</v>
      </c>
      <c r="Q153" s="24">
        <v>1</v>
      </c>
      <c r="R153" s="24">
        <v>45</v>
      </c>
      <c r="S153" s="24">
        <v>126</v>
      </c>
      <c r="T153" s="24" t="s">
        <v>627</v>
      </c>
      <c r="U153" s="24" t="s">
        <v>164</v>
      </c>
    </row>
    <row r="154" s="1" customFormat="1" ht="76.5" spans="1:21">
      <c r="A154" s="24">
        <v>28</v>
      </c>
      <c r="B154" s="24" t="s">
        <v>111</v>
      </c>
      <c r="C154" s="24" t="s">
        <v>72</v>
      </c>
      <c r="D154" s="24" t="s">
        <v>496</v>
      </c>
      <c r="E154" s="25" t="s">
        <v>497</v>
      </c>
      <c r="F154" s="24" t="s">
        <v>628</v>
      </c>
      <c r="G154" s="25" t="s">
        <v>629</v>
      </c>
      <c r="H154" s="24" t="s">
        <v>96</v>
      </c>
      <c r="I154" s="24" t="s">
        <v>630</v>
      </c>
      <c r="J154" s="24" t="s">
        <v>631</v>
      </c>
      <c r="K154" s="24">
        <v>71.9</v>
      </c>
      <c r="L154" s="24">
        <v>71.9</v>
      </c>
      <c r="M154" s="24"/>
      <c r="N154" s="24">
        <v>1</v>
      </c>
      <c r="O154" s="24">
        <v>562</v>
      </c>
      <c r="P154" s="24">
        <v>1376</v>
      </c>
      <c r="Q154" s="24">
        <v>1</v>
      </c>
      <c r="R154" s="24">
        <v>32</v>
      </c>
      <c r="S154" s="24">
        <v>109</v>
      </c>
      <c r="T154" s="24" t="s">
        <v>632</v>
      </c>
      <c r="U154" s="24" t="s">
        <v>164</v>
      </c>
    </row>
    <row r="155" s="1" customFormat="1" ht="51" spans="1:21">
      <c r="A155" s="24">
        <v>29</v>
      </c>
      <c r="B155" s="24" t="s">
        <v>170</v>
      </c>
      <c r="C155" s="24" t="s">
        <v>72</v>
      </c>
      <c r="D155" s="24" t="s">
        <v>496</v>
      </c>
      <c r="E155" s="25" t="s">
        <v>497</v>
      </c>
      <c r="F155" s="24" t="s">
        <v>633</v>
      </c>
      <c r="G155" s="25" t="s">
        <v>634</v>
      </c>
      <c r="H155" s="24" t="s">
        <v>96</v>
      </c>
      <c r="I155" s="24" t="s">
        <v>281</v>
      </c>
      <c r="J155" s="24" t="s">
        <v>635</v>
      </c>
      <c r="K155" s="24">
        <v>58.69</v>
      </c>
      <c r="L155" s="24">
        <v>58.69</v>
      </c>
      <c r="M155" s="24"/>
      <c r="N155" s="24">
        <v>1</v>
      </c>
      <c r="O155" s="24">
        <v>48</v>
      </c>
      <c r="P155" s="24">
        <v>118</v>
      </c>
      <c r="Q155" s="24">
        <v>1</v>
      </c>
      <c r="R155" s="24">
        <v>12</v>
      </c>
      <c r="S155" s="24">
        <v>20</v>
      </c>
      <c r="T155" s="24" t="s">
        <v>636</v>
      </c>
      <c r="U155" s="24" t="s">
        <v>164</v>
      </c>
    </row>
    <row r="156" s="1" customFormat="1" ht="51" spans="1:21">
      <c r="A156" s="24">
        <v>30</v>
      </c>
      <c r="B156" s="24" t="s">
        <v>170</v>
      </c>
      <c r="C156" s="24" t="s">
        <v>72</v>
      </c>
      <c r="D156" s="24" t="s">
        <v>496</v>
      </c>
      <c r="E156" s="25" t="s">
        <v>497</v>
      </c>
      <c r="F156" s="24" t="s">
        <v>637</v>
      </c>
      <c r="G156" s="25" t="s">
        <v>638</v>
      </c>
      <c r="H156" s="24" t="s">
        <v>96</v>
      </c>
      <c r="I156" s="24" t="s">
        <v>468</v>
      </c>
      <c r="J156" s="24" t="s">
        <v>639</v>
      </c>
      <c r="K156" s="24">
        <v>13.43</v>
      </c>
      <c r="L156" s="24">
        <v>13.43</v>
      </c>
      <c r="M156" s="24"/>
      <c r="N156" s="24">
        <v>1</v>
      </c>
      <c r="O156" s="24">
        <v>18</v>
      </c>
      <c r="P156" s="24">
        <v>65</v>
      </c>
      <c r="Q156" s="24">
        <v>1</v>
      </c>
      <c r="R156" s="24">
        <v>4</v>
      </c>
      <c r="S156" s="24">
        <v>8</v>
      </c>
      <c r="T156" s="24" t="s">
        <v>640</v>
      </c>
      <c r="U156" s="24" t="s">
        <v>164</v>
      </c>
    </row>
    <row r="157" s="1" customFormat="1" ht="51" spans="1:21">
      <c r="A157" s="24">
        <v>31</v>
      </c>
      <c r="B157" s="24" t="s">
        <v>170</v>
      </c>
      <c r="C157" s="24" t="s">
        <v>72</v>
      </c>
      <c r="D157" s="24" t="s">
        <v>496</v>
      </c>
      <c r="E157" s="25" t="s">
        <v>497</v>
      </c>
      <c r="F157" s="24" t="s">
        <v>641</v>
      </c>
      <c r="G157" s="25" t="s">
        <v>642</v>
      </c>
      <c r="H157" s="24" t="s">
        <v>96</v>
      </c>
      <c r="I157" s="24" t="s">
        <v>643</v>
      </c>
      <c r="J157" s="24" t="s">
        <v>644</v>
      </c>
      <c r="K157" s="24">
        <v>44.68</v>
      </c>
      <c r="L157" s="24">
        <v>44.68</v>
      </c>
      <c r="M157" s="24"/>
      <c r="N157" s="24">
        <v>1</v>
      </c>
      <c r="O157" s="24">
        <v>54</v>
      </c>
      <c r="P157" s="24">
        <v>191</v>
      </c>
      <c r="Q157" s="24">
        <v>1</v>
      </c>
      <c r="R157" s="24">
        <v>13</v>
      </c>
      <c r="S157" s="24">
        <v>23</v>
      </c>
      <c r="T157" s="24" t="s">
        <v>645</v>
      </c>
      <c r="U157" s="24" t="s">
        <v>164</v>
      </c>
    </row>
    <row r="158" s="1" customFormat="1" ht="51" spans="1:21">
      <c r="A158" s="24">
        <v>32</v>
      </c>
      <c r="B158" s="24" t="s">
        <v>129</v>
      </c>
      <c r="C158" s="24" t="s">
        <v>72</v>
      </c>
      <c r="D158" s="24" t="s">
        <v>496</v>
      </c>
      <c r="E158" s="25" t="s">
        <v>497</v>
      </c>
      <c r="F158" s="24" t="s">
        <v>646</v>
      </c>
      <c r="G158" s="25" t="s">
        <v>647</v>
      </c>
      <c r="H158" s="24" t="s">
        <v>96</v>
      </c>
      <c r="I158" s="24" t="s">
        <v>648</v>
      </c>
      <c r="J158" s="24" t="s">
        <v>649</v>
      </c>
      <c r="K158" s="24">
        <v>33.12</v>
      </c>
      <c r="L158" s="24">
        <v>33.12</v>
      </c>
      <c r="M158" s="24"/>
      <c r="N158" s="24">
        <v>1</v>
      </c>
      <c r="O158" s="24">
        <v>16</v>
      </c>
      <c r="P158" s="24">
        <v>54</v>
      </c>
      <c r="Q158" s="24">
        <v>0</v>
      </c>
      <c r="R158" s="24">
        <v>6</v>
      </c>
      <c r="S158" s="24">
        <v>30</v>
      </c>
      <c r="T158" s="24" t="s">
        <v>650</v>
      </c>
      <c r="U158" s="24" t="s">
        <v>164</v>
      </c>
    </row>
    <row r="159" s="1" customFormat="1" ht="51" spans="1:21">
      <c r="A159" s="24">
        <v>33</v>
      </c>
      <c r="B159" s="24" t="s">
        <v>76</v>
      </c>
      <c r="C159" s="24" t="s">
        <v>72</v>
      </c>
      <c r="D159" s="24" t="s">
        <v>496</v>
      </c>
      <c r="E159" s="25" t="s">
        <v>497</v>
      </c>
      <c r="F159" s="24" t="s">
        <v>651</v>
      </c>
      <c r="G159" s="25" t="s">
        <v>652</v>
      </c>
      <c r="H159" s="24" t="s">
        <v>96</v>
      </c>
      <c r="I159" s="24" t="s">
        <v>653</v>
      </c>
      <c r="J159" s="24" t="s">
        <v>654</v>
      </c>
      <c r="K159" s="24">
        <v>49.83</v>
      </c>
      <c r="L159" s="24">
        <v>49.83</v>
      </c>
      <c r="M159" s="24"/>
      <c r="N159" s="24">
        <v>648</v>
      </c>
      <c r="O159" s="24">
        <v>2048</v>
      </c>
      <c r="P159" s="24">
        <v>0</v>
      </c>
      <c r="Q159" s="24">
        <v>22</v>
      </c>
      <c r="R159" s="24">
        <v>70</v>
      </c>
      <c r="S159" s="24">
        <v>10</v>
      </c>
      <c r="T159" s="24" t="s">
        <v>655</v>
      </c>
      <c r="U159" s="24" t="s">
        <v>164</v>
      </c>
    </row>
    <row r="160" s="1" customFormat="1" ht="51" spans="1:21">
      <c r="A160" s="24">
        <v>34</v>
      </c>
      <c r="B160" s="24" t="s">
        <v>174</v>
      </c>
      <c r="C160" s="24" t="s">
        <v>72</v>
      </c>
      <c r="D160" s="24" t="s">
        <v>496</v>
      </c>
      <c r="E160" s="25" t="s">
        <v>497</v>
      </c>
      <c r="F160" s="24" t="s">
        <v>656</v>
      </c>
      <c r="G160" s="25" t="s">
        <v>657</v>
      </c>
      <c r="H160" s="24" t="s">
        <v>96</v>
      </c>
      <c r="I160" s="24" t="s">
        <v>658</v>
      </c>
      <c r="J160" s="24" t="s">
        <v>659</v>
      </c>
      <c r="K160" s="24">
        <v>11.79</v>
      </c>
      <c r="L160" s="24">
        <v>11.79</v>
      </c>
      <c r="M160" s="24"/>
      <c r="N160" s="24">
        <v>1</v>
      </c>
      <c r="O160" s="24">
        <v>58</v>
      </c>
      <c r="P160" s="24">
        <v>167</v>
      </c>
      <c r="Q160" s="24">
        <v>1</v>
      </c>
      <c r="R160" s="24">
        <v>17</v>
      </c>
      <c r="S160" s="24">
        <v>47</v>
      </c>
      <c r="T160" s="24" t="s">
        <v>660</v>
      </c>
      <c r="U160" s="24" t="s">
        <v>164</v>
      </c>
    </row>
    <row r="161" s="1" customFormat="1" ht="63.75" spans="1:21">
      <c r="A161" s="24">
        <v>35</v>
      </c>
      <c r="B161" s="24"/>
      <c r="C161" s="24" t="s">
        <v>72</v>
      </c>
      <c r="D161" s="24" t="s">
        <v>496</v>
      </c>
      <c r="E161" s="25" t="s">
        <v>497</v>
      </c>
      <c r="F161" s="24" t="s">
        <v>661</v>
      </c>
      <c r="G161" s="25" t="s">
        <v>662</v>
      </c>
      <c r="H161" s="24" t="s">
        <v>96</v>
      </c>
      <c r="I161" s="24" t="s">
        <v>663</v>
      </c>
      <c r="J161" s="24" t="s">
        <v>664</v>
      </c>
      <c r="K161" s="24">
        <v>80.52</v>
      </c>
      <c r="L161" s="24">
        <v>80.52</v>
      </c>
      <c r="M161" s="24"/>
      <c r="N161" s="24"/>
      <c r="O161" s="24"/>
      <c r="P161" s="24"/>
      <c r="Q161" s="24"/>
      <c r="R161" s="24"/>
      <c r="S161" s="24"/>
      <c r="T161" s="24" t="s">
        <v>665</v>
      </c>
      <c r="U161" s="24" t="s">
        <v>164</v>
      </c>
    </row>
    <row r="162" s="3" customFormat="1" ht="51" spans="1:35">
      <c r="A162" s="24">
        <v>36</v>
      </c>
      <c r="B162" s="24"/>
      <c r="C162" s="24" t="s">
        <v>72</v>
      </c>
      <c r="D162" s="24" t="s">
        <v>496</v>
      </c>
      <c r="E162" s="25" t="s">
        <v>497</v>
      </c>
      <c r="F162" s="24" t="s">
        <v>666</v>
      </c>
      <c r="G162" s="25" t="s">
        <v>667</v>
      </c>
      <c r="H162" s="24" t="s">
        <v>96</v>
      </c>
      <c r="I162" s="24" t="s">
        <v>663</v>
      </c>
      <c r="J162" s="24" t="s">
        <v>668</v>
      </c>
      <c r="K162" s="24">
        <v>60</v>
      </c>
      <c r="L162" s="24">
        <v>60</v>
      </c>
      <c r="M162" s="24"/>
      <c r="N162" s="24"/>
      <c r="O162" s="24"/>
      <c r="P162" s="24"/>
      <c r="Q162" s="24"/>
      <c r="R162" s="24"/>
      <c r="S162" s="24"/>
      <c r="T162" s="24" t="s">
        <v>669</v>
      </c>
      <c r="U162" s="24" t="s">
        <v>164</v>
      </c>
      <c r="W162" s="85"/>
      <c r="X162" s="85"/>
      <c r="Y162" s="85"/>
      <c r="Z162" s="85"/>
      <c r="AA162" s="85"/>
      <c r="AB162" s="85"/>
      <c r="AC162" s="85"/>
      <c r="AD162" s="85"/>
      <c r="AE162" s="85"/>
      <c r="AF162" s="85"/>
      <c r="AG162" s="85"/>
      <c r="AH162" s="85"/>
      <c r="AI162" s="85"/>
    </row>
    <row r="163" s="1" customFormat="1" ht="51" spans="1:21">
      <c r="A163" s="24">
        <v>37</v>
      </c>
      <c r="B163" s="24"/>
      <c r="C163" s="24" t="s">
        <v>72</v>
      </c>
      <c r="D163" s="24" t="s">
        <v>496</v>
      </c>
      <c r="E163" s="25" t="s">
        <v>497</v>
      </c>
      <c r="F163" s="24" t="s">
        <v>670</v>
      </c>
      <c r="G163" s="25" t="s">
        <v>671</v>
      </c>
      <c r="H163" s="24" t="s">
        <v>96</v>
      </c>
      <c r="I163" s="24" t="s">
        <v>663</v>
      </c>
      <c r="J163" s="24" t="s">
        <v>672</v>
      </c>
      <c r="K163" s="24">
        <v>12</v>
      </c>
      <c r="L163" s="24">
        <v>12</v>
      </c>
      <c r="M163" s="24"/>
      <c r="N163" s="24"/>
      <c r="O163" s="24"/>
      <c r="P163" s="24"/>
      <c r="Q163" s="24"/>
      <c r="R163" s="24"/>
      <c r="S163" s="24"/>
      <c r="T163" s="24" t="s">
        <v>673</v>
      </c>
      <c r="U163" s="24" t="s">
        <v>164</v>
      </c>
    </row>
    <row r="164" s="1" customFormat="1" ht="63.75" spans="1:21">
      <c r="A164" s="24">
        <v>38</v>
      </c>
      <c r="B164" s="24"/>
      <c r="C164" s="24" t="s">
        <v>72</v>
      </c>
      <c r="D164" s="24" t="s">
        <v>496</v>
      </c>
      <c r="E164" s="25" t="s">
        <v>497</v>
      </c>
      <c r="F164" s="24" t="s">
        <v>674</v>
      </c>
      <c r="G164" s="25" t="s">
        <v>675</v>
      </c>
      <c r="H164" s="24" t="s">
        <v>96</v>
      </c>
      <c r="I164" s="24" t="s">
        <v>663</v>
      </c>
      <c r="J164" s="24" t="s">
        <v>676</v>
      </c>
      <c r="K164" s="24">
        <v>48</v>
      </c>
      <c r="L164" s="24">
        <v>48</v>
      </c>
      <c r="M164" s="24"/>
      <c r="N164" s="24"/>
      <c r="O164" s="24"/>
      <c r="P164" s="24"/>
      <c r="Q164" s="24"/>
      <c r="R164" s="24"/>
      <c r="S164" s="24"/>
      <c r="T164" s="24" t="s">
        <v>677</v>
      </c>
      <c r="U164" s="24" t="s">
        <v>164</v>
      </c>
    </row>
    <row r="165" s="3" customFormat="1" ht="38.25" spans="1:35">
      <c r="A165" s="24">
        <v>39</v>
      </c>
      <c r="B165" s="24"/>
      <c r="C165" s="24" t="s">
        <v>72</v>
      </c>
      <c r="D165" s="24" t="s">
        <v>496</v>
      </c>
      <c r="E165" s="25" t="s">
        <v>497</v>
      </c>
      <c r="F165" s="24" t="s">
        <v>678</v>
      </c>
      <c r="G165" s="25" t="s">
        <v>679</v>
      </c>
      <c r="H165" s="24" t="s">
        <v>96</v>
      </c>
      <c r="I165" s="24" t="s">
        <v>663</v>
      </c>
      <c r="J165" s="24" t="s">
        <v>680</v>
      </c>
      <c r="K165" s="24">
        <v>19.2</v>
      </c>
      <c r="L165" s="24">
        <v>19.2</v>
      </c>
      <c r="M165" s="24"/>
      <c r="N165" s="24"/>
      <c r="O165" s="24"/>
      <c r="P165" s="24"/>
      <c r="Q165" s="24"/>
      <c r="R165" s="24"/>
      <c r="S165" s="24"/>
      <c r="T165" s="24" t="s">
        <v>681</v>
      </c>
      <c r="U165" s="24" t="s">
        <v>164</v>
      </c>
      <c r="W165" s="85"/>
      <c r="X165" s="85"/>
      <c r="Y165" s="85"/>
      <c r="Z165" s="85"/>
      <c r="AA165" s="85"/>
      <c r="AB165" s="85"/>
      <c r="AC165" s="85"/>
      <c r="AD165" s="85"/>
      <c r="AE165" s="85"/>
      <c r="AF165" s="85"/>
      <c r="AG165" s="85"/>
      <c r="AH165" s="85"/>
      <c r="AI165" s="85"/>
    </row>
    <row r="166" s="1" customFormat="1" ht="25.5" spans="1:35">
      <c r="A166" s="24">
        <v>40</v>
      </c>
      <c r="B166" s="24"/>
      <c r="C166" s="24" t="s">
        <v>72</v>
      </c>
      <c r="D166" s="24" t="s">
        <v>496</v>
      </c>
      <c r="E166" s="25" t="s">
        <v>497</v>
      </c>
      <c r="F166" s="24" t="s">
        <v>682</v>
      </c>
      <c r="G166" s="25" t="s">
        <v>683</v>
      </c>
      <c r="H166" s="24" t="s">
        <v>79</v>
      </c>
      <c r="I166" s="24" t="s">
        <v>684</v>
      </c>
      <c r="J166" s="24" t="s">
        <v>685</v>
      </c>
      <c r="K166" s="24">
        <v>181.23</v>
      </c>
      <c r="L166" s="24">
        <v>181.23</v>
      </c>
      <c r="M166" s="24"/>
      <c r="N166" s="24"/>
      <c r="O166" s="24"/>
      <c r="P166" s="24"/>
      <c r="Q166" s="24"/>
      <c r="R166" s="24"/>
      <c r="S166" s="24"/>
      <c r="T166" s="24" t="s">
        <v>686</v>
      </c>
      <c r="U166" s="24" t="s">
        <v>164</v>
      </c>
      <c r="V166" s="1"/>
      <c r="W166" s="5"/>
      <c r="X166" s="5"/>
      <c r="Y166" s="5"/>
      <c r="Z166" s="5"/>
      <c r="AA166" s="5"/>
      <c r="AB166" s="5"/>
      <c r="AC166" s="5"/>
      <c r="AD166" s="5"/>
      <c r="AE166" s="5"/>
      <c r="AF166" s="5"/>
      <c r="AG166" s="5"/>
      <c r="AH166" s="5"/>
      <c r="AI166" s="5"/>
    </row>
    <row r="167" s="1" customFormat="1" ht="54" spans="1:35">
      <c r="A167" s="24">
        <v>41</v>
      </c>
      <c r="B167" s="24"/>
      <c r="C167" s="24" t="s">
        <v>72</v>
      </c>
      <c r="D167" s="24" t="s">
        <v>496</v>
      </c>
      <c r="E167" s="25" t="s">
        <v>497</v>
      </c>
      <c r="F167" s="84" t="s">
        <v>687</v>
      </c>
      <c r="G167" s="25" t="s">
        <v>688</v>
      </c>
      <c r="H167" s="24" t="s">
        <v>96</v>
      </c>
      <c r="I167" s="24" t="s">
        <v>684</v>
      </c>
      <c r="J167" s="24" t="s">
        <v>452</v>
      </c>
      <c r="K167" s="24">
        <v>506</v>
      </c>
      <c r="L167" s="24">
        <v>506</v>
      </c>
      <c r="M167" s="24"/>
      <c r="N167" s="24">
        <v>100</v>
      </c>
      <c r="O167" s="24">
        <v>10000</v>
      </c>
      <c r="P167" s="24">
        <v>40000</v>
      </c>
      <c r="Q167" s="24">
        <v>1</v>
      </c>
      <c r="R167" s="24">
        <v>3000</v>
      </c>
      <c r="S167" s="24">
        <v>10000</v>
      </c>
      <c r="T167" s="24" t="s">
        <v>689</v>
      </c>
      <c r="U167" s="24" t="s">
        <v>164</v>
      </c>
      <c r="V167" s="1"/>
      <c r="W167" s="5"/>
      <c r="X167" s="5"/>
      <c r="Y167" s="5"/>
      <c r="Z167" s="5"/>
      <c r="AA167" s="5"/>
      <c r="AB167" s="5"/>
      <c r="AC167" s="5"/>
      <c r="AD167" s="5"/>
      <c r="AE167" s="5"/>
      <c r="AF167" s="5"/>
      <c r="AG167" s="5"/>
      <c r="AH167" s="5"/>
      <c r="AI167" s="5"/>
    </row>
    <row r="168" s="1" customFormat="1" ht="38.25" spans="1:35">
      <c r="A168" s="24">
        <v>42</v>
      </c>
      <c r="B168" s="24" t="s">
        <v>111</v>
      </c>
      <c r="C168" s="24" t="s">
        <v>72</v>
      </c>
      <c r="D168" s="24" t="s">
        <v>496</v>
      </c>
      <c r="E168" s="25" t="s">
        <v>497</v>
      </c>
      <c r="F168" s="24" t="s">
        <v>690</v>
      </c>
      <c r="G168" s="25" t="s">
        <v>691</v>
      </c>
      <c r="H168" s="24" t="s">
        <v>79</v>
      </c>
      <c r="I168" s="24" t="s">
        <v>122</v>
      </c>
      <c r="J168" s="24" t="s">
        <v>210</v>
      </c>
      <c r="K168" s="24">
        <v>6</v>
      </c>
      <c r="L168" s="24">
        <v>6</v>
      </c>
      <c r="M168" s="24"/>
      <c r="N168" s="24">
        <v>1</v>
      </c>
      <c r="O168" s="24">
        <v>132</v>
      </c>
      <c r="P168" s="24">
        <v>456</v>
      </c>
      <c r="Q168" s="24">
        <v>1</v>
      </c>
      <c r="R168" s="24">
        <v>8</v>
      </c>
      <c r="S168" s="24">
        <v>42</v>
      </c>
      <c r="T168" s="24" t="s">
        <v>692</v>
      </c>
      <c r="U168" s="24" t="s">
        <v>164</v>
      </c>
      <c r="V168" s="1"/>
      <c r="W168" s="68"/>
      <c r="X168" s="68"/>
      <c r="Y168" s="68"/>
      <c r="Z168" s="68"/>
      <c r="AA168" s="68"/>
      <c r="AB168" s="68"/>
      <c r="AC168" s="69"/>
      <c r="AD168" s="70"/>
      <c r="AE168" s="70"/>
      <c r="AF168" s="71"/>
      <c r="AG168" s="71"/>
      <c r="AH168" s="70"/>
      <c r="AI168" s="68"/>
    </row>
    <row r="169" s="1" customFormat="1" ht="38.25" spans="1:35">
      <c r="A169" s="24">
        <v>43</v>
      </c>
      <c r="B169" s="24" t="s">
        <v>170</v>
      </c>
      <c r="C169" s="24" t="s">
        <v>72</v>
      </c>
      <c r="D169" s="24" t="s">
        <v>496</v>
      </c>
      <c r="E169" s="25" t="s">
        <v>497</v>
      </c>
      <c r="F169" s="24" t="s">
        <v>693</v>
      </c>
      <c r="G169" s="25" t="s">
        <v>694</v>
      </c>
      <c r="H169" s="24" t="s">
        <v>79</v>
      </c>
      <c r="I169" s="24" t="s">
        <v>281</v>
      </c>
      <c r="J169" s="24" t="s">
        <v>210</v>
      </c>
      <c r="K169" s="24">
        <v>18</v>
      </c>
      <c r="L169" s="24">
        <v>18</v>
      </c>
      <c r="M169" s="24"/>
      <c r="N169" s="24">
        <v>1</v>
      </c>
      <c r="O169" s="24">
        <v>25</v>
      </c>
      <c r="P169" s="24">
        <v>75</v>
      </c>
      <c r="Q169" s="24">
        <v>1</v>
      </c>
      <c r="R169" s="24">
        <v>8</v>
      </c>
      <c r="S169" s="24">
        <v>15</v>
      </c>
      <c r="T169" s="24" t="s">
        <v>695</v>
      </c>
      <c r="U169" s="24" t="s">
        <v>164</v>
      </c>
      <c r="V169" s="1"/>
      <c r="W169" s="5"/>
      <c r="X169" s="5"/>
      <c r="Y169" s="5"/>
      <c r="Z169" s="5"/>
      <c r="AA169" s="5"/>
      <c r="AB169" s="5"/>
      <c r="AC169" s="5"/>
      <c r="AD169" s="5"/>
      <c r="AE169" s="5"/>
      <c r="AF169" s="5"/>
      <c r="AG169" s="5"/>
      <c r="AH169" s="5"/>
      <c r="AI169" s="5"/>
    </row>
    <row r="170" s="1" customFormat="1" ht="51" spans="1:35">
      <c r="A170" s="24">
        <v>44</v>
      </c>
      <c r="B170" s="24" t="s">
        <v>170</v>
      </c>
      <c r="C170" s="24" t="s">
        <v>72</v>
      </c>
      <c r="D170" s="24" t="s">
        <v>496</v>
      </c>
      <c r="E170" s="25" t="s">
        <v>497</v>
      </c>
      <c r="F170" s="24" t="s">
        <v>696</v>
      </c>
      <c r="G170" s="25" t="s">
        <v>697</v>
      </c>
      <c r="H170" s="24" t="s">
        <v>96</v>
      </c>
      <c r="I170" s="24" t="s">
        <v>698</v>
      </c>
      <c r="J170" s="24" t="s">
        <v>210</v>
      </c>
      <c r="K170" s="24">
        <v>30</v>
      </c>
      <c r="L170" s="24">
        <v>30</v>
      </c>
      <c r="M170" s="24"/>
      <c r="N170" s="24">
        <v>1</v>
      </c>
      <c r="O170" s="24">
        <v>30</v>
      </c>
      <c r="P170" s="24">
        <v>90</v>
      </c>
      <c r="Q170" s="24">
        <v>1</v>
      </c>
      <c r="R170" s="24">
        <v>11</v>
      </c>
      <c r="S170" s="24">
        <v>30</v>
      </c>
      <c r="T170" s="24" t="s">
        <v>699</v>
      </c>
      <c r="U170" s="24" t="s">
        <v>164</v>
      </c>
      <c r="V170" s="1"/>
      <c r="W170" s="5"/>
      <c r="X170" s="5"/>
      <c r="Y170" s="5"/>
      <c r="Z170" s="5"/>
      <c r="AA170" s="5"/>
      <c r="AB170" s="5"/>
      <c r="AC170" s="5"/>
      <c r="AD170" s="5"/>
      <c r="AE170" s="5"/>
      <c r="AF170" s="5"/>
      <c r="AG170" s="5"/>
      <c r="AH170" s="5"/>
      <c r="AI170" s="5"/>
    </row>
    <row r="171" s="1" customFormat="1" ht="38.25" spans="1:21">
      <c r="A171" s="24">
        <v>45</v>
      </c>
      <c r="B171" s="24" t="s">
        <v>170</v>
      </c>
      <c r="C171" s="24" t="s">
        <v>72</v>
      </c>
      <c r="D171" s="24" t="s">
        <v>496</v>
      </c>
      <c r="E171" s="25" t="s">
        <v>497</v>
      </c>
      <c r="F171" s="24" t="s">
        <v>700</v>
      </c>
      <c r="G171" s="25" t="s">
        <v>701</v>
      </c>
      <c r="H171" s="24" t="s">
        <v>96</v>
      </c>
      <c r="I171" s="24" t="s">
        <v>702</v>
      </c>
      <c r="J171" s="24" t="s">
        <v>210</v>
      </c>
      <c r="K171" s="24">
        <v>12</v>
      </c>
      <c r="L171" s="24">
        <v>12</v>
      </c>
      <c r="M171" s="24"/>
      <c r="N171" s="24">
        <v>1</v>
      </c>
      <c r="O171" s="24">
        <v>14</v>
      </c>
      <c r="P171" s="24">
        <v>42</v>
      </c>
      <c r="Q171" s="24">
        <v>1</v>
      </c>
      <c r="R171" s="24">
        <v>3</v>
      </c>
      <c r="S171" s="24">
        <v>7</v>
      </c>
      <c r="T171" s="24" t="s">
        <v>703</v>
      </c>
      <c r="U171" s="24" t="s">
        <v>164</v>
      </c>
    </row>
    <row r="172" s="1" customFormat="1" ht="38.25" spans="1:35">
      <c r="A172" s="24">
        <v>46</v>
      </c>
      <c r="B172" s="24" t="s">
        <v>248</v>
      </c>
      <c r="C172" s="24" t="s">
        <v>72</v>
      </c>
      <c r="D172" s="24" t="s">
        <v>496</v>
      </c>
      <c r="E172" s="25" t="s">
        <v>497</v>
      </c>
      <c r="F172" s="24" t="s">
        <v>704</v>
      </c>
      <c r="G172" s="25" t="s">
        <v>705</v>
      </c>
      <c r="H172" s="24" t="s">
        <v>79</v>
      </c>
      <c r="I172" s="24" t="s">
        <v>706</v>
      </c>
      <c r="J172" s="24" t="s">
        <v>210</v>
      </c>
      <c r="K172" s="24">
        <v>6</v>
      </c>
      <c r="L172" s="24">
        <v>6</v>
      </c>
      <c r="M172" s="24"/>
      <c r="N172" s="24">
        <v>1</v>
      </c>
      <c r="O172" s="24">
        <v>86</v>
      </c>
      <c r="P172" s="24">
        <v>263</v>
      </c>
      <c r="Q172" s="24">
        <v>0</v>
      </c>
      <c r="R172" s="24">
        <v>3</v>
      </c>
      <c r="S172" s="24">
        <v>9</v>
      </c>
      <c r="T172" s="24" t="s">
        <v>707</v>
      </c>
      <c r="U172" s="24" t="s">
        <v>164</v>
      </c>
      <c r="V172" s="1"/>
      <c r="W172" s="5"/>
      <c r="X172" s="5"/>
      <c r="Y172" s="5"/>
      <c r="Z172" s="5"/>
      <c r="AA172" s="5"/>
      <c r="AB172" s="5"/>
      <c r="AC172" s="5"/>
      <c r="AD172" s="5"/>
      <c r="AE172" s="5"/>
      <c r="AF172" s="5"/>
      <c r="AG172" s="5"/>
      <c r="AH172" s="5"/>
      <c r="AI172" s="5"/>
    </row>
    <row r="173" s="1" customFormat="1" ht="76.5" spans="1:21">
      <c r="A173" s="24">
        <v>47</v>
      </c>
      <c r="B173" s="24" t="s">
        <v>708</v>
      </c>
      <c r="C173" s="24" t="s">
        <v>72</v>
      </c>
      <c r="D173" s="24" t="s">
        <v>496</v>
      </c>
      <c r="E173" s="25" t="s">
        <v>497</v>
      </c>
      <c r="F173" s="24" t="s">
        <v>709</v>
      </c>
      <c r="G173" s="25" t="s">
        <v>710</v>
      </c>
      <c r="H173" s="24" t="s">
        <v>79</v>
      </c>
      <c r="I173" s="24" t="s">
        <v>711</v>
      </c>
      <c r="J173" s="24" t="s">
        <v>210</v>
      </c>
      <c r="K173" s="24">
        <v>8</v>
      </c>
      <c r="L173" s="24">
        <v>8</v>
      </c>
      <c r="M173" s="24"/>
      <c r="N173" s="24">
        <v>1</v>
      </c>
      <c r="O173" s="24">
        <v>200</v>
      </c>
      <c r="P173" s="24">
        <v>485</v>
      </c>
      <c r="Q173" s="24">
        <v>0</v>
      </c>
      <c r="R173" s="24">
        <v>36</v>
      </c>
      <c r="S173" s="24">
        <v>240</v>
      </c>
      <c r="T173" s="24" t="s">
        <v>712</v>
      </c>
      <c r="U173" s="24" t="s">
        <v>164</v>
      </c>
    </row>
    <row r="174" s="1" customFormat="1" ht="63.75" spans="1:35">
      <c r="A174" s="24">
        <v>48</v>
      </c>
      <c r="B174" s="24" t="s">
        <v>165</v>
      </c>
      <c r="C174" s="24" t="s">
        <v>72</v>
      </c>
      <c r="D174" s="24" t="s">
        <v>496</v>
      </c>
      <c r="E174" s="25" t="s">
        <v>497</v>
      </c>
      <c r="F174" s="24" t="s">
        <v>713</v>
      </c>
      <c r="G174" s="25" t="s">
        <v>714</v>
      </c>
      <c r="H174" s="24" t="s">
        <v>79</v>
      </c>
      <c r="I174" s="24" t="s">
        <v>715</v>
      </c>
      <c r="J174" s="24" t="s">
        <v>210</v>
      </c>
      <c r="K174" s="24">
        <v>20</v>
      </c>
      <c r="L174" s="24">
        <v>20</v>
      </c>
      <c r="M174" s="24"/>
      <c r="N174" s="24">
        <v>1</v>
      </c>
      <c r="O174" s="24">
        <v>860</v>
      </c>
      <c r="P174" s="24">
        <v>3000</v>
      </c>
      <c r="Q174" s="24">
        <v>1</v>
      </c>
      <c r="R174" s="24">
        <v>115</v>
      </c>
      <c r="S174" s="24">
        <v>403</v>
      </c>
      <c r="T174" s="24" t="s">
        <v>716</v>
      </c>
      <c r="U174" s="24" t="s">
        <v>164</v>
      </c>
      <c r="V174" s="1"/>
      <c r="W174" s="5"/>
      <c r="X174" s="5"/>
      <c r="Y174" s="5"/>
      <c r="Z174" s="5"/>
      <c r="AA174" s="5"/>
      <c r="AB174" s="5"/>
      <c r="AC174" s="5"/>
      <c r="AD174" s="5"/>
      <c r="AE174" s="5"/>
      <c r="AF174" s="5"/>
      <c r="AG174" s="5"/>
      <c r="AH174" s="5"/>
      <c r="AI174" s="5"/>
    </row>
    <row r="175" s="1" customFormat="1" ht="38.25" spans="1:35">
      <c r="A175" s="24">
        <v>49</v>
      </c>
      <c r="B175" s="24" t="s">
        <v>402</v>
      </c>
      <c r="C175" s="24" t="s">
        <v>72</v>
      </c>
      <c r="D175" s="24" t="s">
        <v>496</v>
      </c>
      <c r="E175" s="25" t="s">
        <v>497</v>
      </c>
      <c r="F175" s="24" t="s">
        <v>717</v>
      </c>
      <c r="G175" s="25" t="s">
        <v>718</v>
      </c>
      <c r="H175" s="24" t="s">
        <v>79</v>
      </c>
      <c r="I175" s="24" t="s">
        <v>719</v>
      </c>
      <c r="J175" s="24" t="s">
        <v>210</v>
      </c>
      <c r="K175" s="24">
        <v>13</v>
      </c>
      <c r="L175" s="24">
        <v>13</v>
      </c>
      <c r="M175" s="24"/>
      <c r="N175" s="24">
        <v>1</v>
      </c>
      <c r="O175" s="24">
        <v>94</v>
      </c>
      <c r="P175" s="24">
        <v>340</v>
      </c>
      <c r="Q175" s="24">
        <v>1</v>
      </c>
      <c r="R175" s="24">
        <v>12</v>
      </c>
      <c r="S175" s="24">
        <v>56</v>
      </c>
      <c r="T175" s="24" t="s">
        <v>720</v>
      </c>
      <c r="U175" s="24" t="s">
        <v>164</v>
      </c>
      <c r="V175" s="1"/>
      <c r="W175" s="68"/>
      <c r="X175" s="68"/>
      <c r="Y175" s="68"/>
      <c r="Z175" s="68"/>
      <c r="AA175" s="68"/>
      <c r="AB175" s="69"/>
      <c r="AC175" s="70"/>
      <c r="AD175" s="70"/>
      <c r="AE175" s="71"/>
      <c r="AF175" s="71"/>
      <c r="AG175" s="70"/>
      <c r="AH175" s="68"/>
      <c r="AI175" s="5"/>
    </row>
    <row r="176" s="1" customFormat="1" ht="38.25" spans="1:21">
      <c r="A176" s="24">
        <v>50</v>
      </c>
      <c r="B176" s="24" t="s">
        <v>354</v>
      </c>
      <c r="C176" s="24" t="s">
        <v>72</v>
      </c>
      <c r="D176" s="24" t="s">
        <v>496</v>
      </c>
      <c r="E176" s="25" t="s">
        <v>497</v>
      </c>
      <c r="F176" s="24" t="s">
        <v>721</v>
      </c>
      <c r="G176" s="25" t="s">
        <v>722</v>
      </c>
      <c r="H176" s="24" t="s">
        <v>79</v>
      </c>
      <c r="I176" s="24" t="s">
        <v>583</v>
      </c>
      <c r="J176" s="24" t="s">
        <v>210</v>
      </c>
      <c r="K176" s="24">
        <v>35</v>
      </c>
      <c r="L176" s="24">
        <v>35</v>
      </c>
      <c r="M176" s="24"/>
      <c r="N176" s="24">
        <v>1</v>
      </c>
      <c r="O176" s="24">
        <v>60</v>
      </c>
      <c r="P176" s="24">
        <v>238</v>
      </c>
      <c r="Q176" s="24">
        <v>1</v>
      </c>
      <c r="R176" s="24">
        <v>20</v>
      </c>
      <c r="S176" s="24">
        <v>78</v>
      </c>
      <c r="T176" s="24" t="s">
        <v>723</v>
      </c>
      <c r="U176" s="24" t="s">
        <v>164</v>
      </c>
    </row>
    <row r="177" s="1" customFormat="1" ht="38.25" spans="1:35">
      <c r="A177" s="24">
        <v>51</v>
      </c>
      <c r="B177" s="24" t="s">
        <v>272</v>
      </c>
      <c r="C177" s="24" t="s">
        <v>72</v>
      </c>
      <c r="D177" s="24" t="s">
        <v>496</v>
      </c>
      <c r="E177" s="25" t="s">
        <v>497</v>
      </c>
      <c r="F177" s="24" t="s">
        <v>724</v>
      </c>
      <c r="G177" s="25" t="s">
        <v>725</v>
      </c>
      <c r="H177" s="24" t="s">
        <v>79</v>
      </c>
      <c r="I177" s="24" t="s">
        <v>726</v>
      </c>
      <c r="J177" s="24" t="s">
        <v>210</v>
      </c>
      <c r="K177" s="24">
        <v>14</v>
      </c>
      <c r="L177" s="24">
        <v>14</v>
      </c>
      <c r="M177" s="24"/>
      <c r="N177" s="24">
        <v>1</v>
      </c>
      <c r="O177" s="24">
        <v>75</v>
      </c>
      <c r="P177" s="24">
        <v>234</v>
      </c>
      <c r="Q177" s="24">
        <v>1</v>
      </c>
      <c r="R177" s="24">
        <v>18</v>
      </c>
      <c r="S177" s="24">
        <v>71</v>
      </c>
      <c r="T177" s="24" t="s">
        <v>727</v>
      </c>
      <c r="U177" s="24" t="s">
        <v>164</v>
      </c>
      <c r="V177" s="1"/>
      <c r="W177" s="68"/>
      <c r="X177" s="68"/>
      <c r="Y177" s="68"/>
      <c r="Z177" s="68"/>
      <c r="AA177" s="68"/>
      <c r="AB177" s="69"/>
      <c r="AC177" s="70"/>
      <c r="AD177" s="70"/>
      <c r="AE177" s="71"/>
      <c r="AF177" s="71"/>
      <c r="AG177" s="70"/>
      <c r="AH177" s="68"/>
      <c r="AI177" s="5"/>
    </row>
    <row r="178" s="1" customFormat="1" ht="38.25" spans="1:35">
      <c r="A178" s="24">
        <v>52</v>
      </c>
      <c r="B178" s="24" t="s">
        <v>272</v>
      </c>
      <c r="C178" s="24" t="s">
        <v>72</v>
      </c>
      <c r="D178" s="24" t="s">
        <v>496</v>
      </c>
      <c r="E178" s="25" t="s">
        <v>497</v>
      </c>
      <c r="F178" s="24" t="s">
        <v>728</v>
      </c>
      <c r="G178" s="25" t="s">
        <v>729</v>
      </c>
      <c r="H178" s="24" t="s">
        <v>79</v>
      </c>
      <c r="I178" s="24" t="s">
        <v>730</v>
      </c>
      <c r="J178" s="24" t="s">
        <v>210</v>
      </c>
      <c r="K178" s="24">
        <v>12</v>
      </c>
      <c r="L178" s="24">
        <v>12</v>
      </c>
      <c r="M178" s="24"/>
      <c r="N178" s="24">
        <v>1</v>
      </c>
      <c r="O178" s="24">
        <v>13</v>
      </c>
      <c r="P178" s="24">
        <v>62</v>
      </c>
      <c r="Q178" s="24">
        <v>1</v>
      </c>
      <c r="R178" s="24">
        <v>3</v>
      </c>
      <c r="S178" s="24">
        <v>15</v>
      </c>
      <c r="T178" s="24" t="s">
        <v>731</v>
      </c>
      <c r="U178" s="24" t="s">
        <v>164</v>
      </c>
      <c r="V178" s="1"/>
      <c r="W178" s="68"/>
      <c r="X178" s="68"/>
      <c r="Y178" s="68"/>
      <c r="Z178" s="68"/>
      <c r="AA178" s="68"/>
      <c r="AB178" s="69"/>
      <c r="AC178" s="70"/>
      <c r="AD178" s="70"/>
      <c r="AE178" s="71"/>
      <c r="AF178" s="71"/>
      <c r="AG178" s="70"/>
      <c r="AH178" s="68"/>
      <c r="AI178" s="5"/>
    </row>
    <row r="179" s="1" customFormat="1" ht="76.5" spans="1:21">
      <c r="A179" s="24">
        <v>53</v>
      </c>
      <c r="B179" s="24" t="s">
        <v>91</v>
      </c>
      <c r="C179" s="24" t="s">
        <v>72</v>
      </c>
      <c r="D179" s="24" t="s">
        <v>496</v>
      </c>
      <c r="E179" s="25" t="s">
        <v>497</v>
      </c>
      <c r="F179" s="24" t="s">
        <v>732</v>
      </c>
      <c r="G179" s="25" t="s">
        <v>733</v>
      </c>
      <c r="H179" s="24" t="s">
        <v>79</v>
      </c>
      <c r="I179" s="24" t="s">
        <v>734</v>
      </c>
      <c r="J179" s="24" t="s">
        <v>210</v>
      </c>
      <c r="K179" s="24">
        <v>23</v>
      </c>
      <c r="L179" s="24">
        <v>23</v>
      </c>
      <c r="M179" s="24"/>
      <c r="N179" s="24">
        <v>1</v>
      </c>
      <c r="O179" s="24">
        <v>137</v>
      </c>
      <c r="P179" s="24">
        <v>481</v>
      </c>
      <c r="Q179" s="24">
        <v>1</v>
      </c>
      <c r="R179" s="24">
        <v>63</v>
      </c>
      <c r="S179" s="24">
        <v>234</v>
      </c>
      <c r="T179" s="24" t="s">
        <v>735</v>
      </c>
      <c r="U179" s="24" t="s">
        <v>164</v>
      </c>
    </row>
    <row r="180" s="1" customFormat="1" ht="38.25" spans="1:21">
      <c r="A180" s="24">
        <v>54</v>
      </c>
      <c r="B180" s="24" t="s">
        <v>174</v>
      </c>
      <c r="C180" s="24" t="s">
        <v>72</v>
      </c>
      <c r="D180" s="24" t="s">
        <v>496</v>
      </c>
      <c r="E180" s="25" t="s">
        <v>497</v>
      </c>
      <c r="F180" s="24" t="s">
        <v>736</v>
      </c>
      <c r="G180" s="25" t="s">
        <v>737</v>
      </c>
      <c r="H180" s="24" t="s">
        <v>79</v>
      </c>
      <c r="I180" s="24" t="s">
        <v>177</v>
      </c>
      <c r="J180" s="24" t="s">
        <v>210</v>
      </c>
      <c r="K180" s="24">
        <v>20</v>
      </c>
      <c r="L180" s="24">
        <v>20</v>
      </c>
      <c r="M180" s="24"/>
      <c r="N180" s="24">
        <v>1</v>
      </c>
      <c r="O180" s="24">
        <v>118</v>
      </c>
      <c r="P180" s="24">
        <v>334</v>
      </c>
      <c r="Q180" s="24">
        <v>1</v>
      </c>
      <c r="R180" s="24">
        <v>56</v>
      </c>
      <c r="S180" s="24">
        <v>161</v>
      </c>
      <c r="T180" s="24" t="s">
        <v>738</v>
      </c>
      <c r="U180" s="24" t="s">
        <v>164</v>
      </c>
    </row>
    <row r="181" s="1" customFormat="1" ht="38.25" spans="1:21">
      <c r="A181" s="24">
        <v>55</v>
      </c>
      <c r="B181" s="24" t="s">
        <v>337</v>
      </c>
      <c r="C181" s="24" t="s">
        <v>72</v>
      </c>
      <c r="D181" s="24" t="s">
        <v>496</v>
      </c>
      <c r="E181" s="25" t="s">
        <v>497</v>
      </c>
      <c r="F181" s="24" t="s">
        <v>739</v>
      </c>
      <c r="G181" s="25" t="s">
        <v>740</v>
      </c>
      <c r="H181" s="24" t="s">
        <v>79</v>
      </c>
      <c r="I181" s="24" t="s">
        <v>417</v>
      </c>
      <c r="J181" s="24" t="s">
        <v>210</v>
      </c>
      <c r="K181" s="24">
        <v>7</v>
      </c>
      <c r="L181" s="24">
        <v>7</v>
      </c>
      <c r="M181" s="24"/>
      <c r="N181" s="24">
        <v>1</v>
      </c>
      <c r="O181" s="24">
        <v>35</v>
      </c>
      <c r="P181" s="24">
        <v>100</v>
      </c>
      <c r="Q181" s="24">
        <v>1</v>
      </c>
      <c r="R181" s="24">
        <v>5</v>
      </c>
      <c r="S181" s="24">
        <v>17</v>
      </c>
      <c r="T181" s="24" t="s">
        <v>741</v>
      </c>
      <c r="U181" s="24" t="s">
        <v>164</v>
      </c>
    </row>
    <row r="182" s="1" customFormat="1" ht="51" spans="1:21">
      <c r="A182" s="24">
        <v>56</v>
      </c>
      <c r="B182" s="24" t="s">
        <v>140</v>
      </c>
      <c r="C182" s="24" t="s">
        <v>72</v>
      </c>
      <c r="D182" s="24" t="s">
        <v>496</v>
      </c>
      <c r="E182" s="25" t="s">
        <v>497</v>
      </c>
      <c r="F182" s="24" t="s">
        <v>742</v>
      </c>
      <c r="G182" s="25" t="s">
        <v>743</v>
      </c>
      <c r="H182" s="24" t="s">
        <v>79</v>
      </c>
      <c r="I182" s="24" t="s">
        <v>744</v>
      </c>
      <c r="J182" s="24" t="s">
        <v>210</v>
      </c>
      <c r="K182" s="24">
        <v>20</v>
      </c>
      <c r="L182" s="24">
        <v>20</v>
      </c>
      <c r="M182" s="24"/>
      <c r="N182" s="24">
        <v>1</v>
      </c>
      <c r="O182" s="24">
        <v>76</v>
      </c>
      <c r="P182" s="24">
        <v>324</v>
      </c>
      <c r="Q182" s="24">
        <v>1</v>
      </c>
      <c r="R182" s="24">
        <v>28</v>
      </c>
      <c r="S182" s="24">
        <v>112</v>
      </c>
      <c r="T182" s="24" t="s">
        <v>745</v>
      </c>
      <c r="U182" s="24" t="s">
        <v>164</v>
      </c>
    </row>
    <row r="183" s="1" customFormat="1" ht="63.75" spans="1:21">
      <c r="A183" s="24">
        <v>57</v>
      </c>
      <c r="B183" s="40" t="s">
        <v>105</v>
      </c>
      <c r="C183" s="24" t="s">
        <v>72</v>
      </c>
      <c r="D183" s="24" t="s">
        <v>496</v>
      </c>
      <c r="E183" s="25" t="s">
        <v>497</v>
      </c>
      <c r="F183" s="24" t="s">
        <v>746</v>
      </c>
      <c r="G183" s="25" t="s">
        <v>747</v>
      </c>
      <c r="H183" s="24" t="s">
        <v>79</v>
      </c>
      <c r="I183" s="24" t="s">
        <v>748</v>
      </c>
      <c r="J183" s="24" t="s">
        <v>210</v>
      </c>
      <c r="K183" s="40">
        <v>29</v>
      </c>
      <c r="L183" s="40">
        <v>29</v>
      </c>
      <c r="M183" s="40"/>
      <c r="N183" s="24">
        <v>1</v>
      </c>
      <c r="O183" s="24">
        <v>87</v>
      </c>
      <c r="P183" s="24">
        <v>277</v>
      </c>
      <c r="Q183" s="24">
        <v>1</v>
      </c>
      <c r="R183" s="24" t="s">
        <v>749</v>
      </c>
      <c r="S183" s="24" t="s">
        <v>750</v>
      </c>
      <c r="T183" s="24" t="s">
        <v>751</v>
      </c>
      <c r="U183" s="24" t="s">
        <v>164</v>
      </c>
    </row>
    <row r="184" s="1" customFormat="1" ht="76.5" spans="1:21">
      <c r="A184" s="24">
        <v>58</v>
      </c>
      <c r="B184" s="40" t="s">
        <v>91</v>
      </c>
      <c r="C184" s="24" t="s">
        <v>72</v>
      </c>
      <c r="D184" s="24" t="s">
        <v>496</v>
      </c>
      <c r="E184" s="25" t="s">
        <v>497</v>
      </c>
      <c r="F184" s="24" t="s">
        <v>752</v>
      </c>
      <c r="G184" s="25" t="s">
        <v>753</v>
      </c>
      <c r="H184" s="24" t="s">
        <v>79</v>
      </c>
      <c r="I184" s="24" t="s">
        <v>214</v>
      </c>
      <c r="J184" s="24" t="s">
        <v>210</v>
      </c>
      <c r="K184" s="24">
        <v>10</v>
      </c>
      <c r="L184" s="24">
        <v>10</v>
      </c>
      <c r="M184" s="24"/>
      <c r="N184" s="24">
        <v>2</v>
      </c>
      <c r="O184" s="24">
        <v>37</v>
      </c>
      <c r="P184" s="24">
        <v>116</v>
      </c>
      <c r="Q184" s="24">
        <v>1</v>
      </c>
      <c r="R184" s="24">
        <v>15</v>
      </c>
      <c r="S184" s="24">
        <v>36</v>
      </c>
      <c r="T184" s="24" t="s">
        <v>754</v>
      </c>
      <c r="U184" s="24" t="s">
        <v>164</v>
      </c>
    </row>
    <row r="185" s="1" customFormat="1" ht="76.5" spans="1:21">
      <c r="A185" s="24">
        <v>59</v>
      </c>
      <c r="B185" s="40" t="s">
        <v>91</v>
      </c>
      <c r="C185" s="24" t="s">
        <v>72</v>
      </c>
      <c r="D185" s="24" t="s">
        <v>496</v>
      </c>
      <c r="E185" s="25" t="s">
        <v>497</v>
      </c>
      <c r="F185" s="24" t="s">
        <v>755</v>
      </c>
      <c r="G185" s="25" t="s">
        <v>756</v>
      </c>
      <c r="H185" s="24" t="s">
        <v>79</v>
      </c>
      <c r="I185" s="24" t="s">
        <v>214</v>
      </c>
      <c r="J185" s="24" t="s">
        <v>210</v>
      </c>
      <c r="K185" s="24">
        <v>21</v>
      </c>
      <c r="L185" s="24">
        <v>21</v>
      </c>
      <c r="M185" s="24"/>
      <c r="N185" s="24">
        <v>1</v>
      </c>
      <c r="O185" s="24">
        <v>78</v>
      </c>
      <c r="P185" s="24">
        <v>270</v>
      </c>
      <c r="Q185" s="24">
        <v>1</v>
      </c>
      <c r="R185" s="24">
        <v>20</v>
      </c>
      <c r="S185" s="24">
        <v>65</v>
      </c>
      <c r="T185" s="24" t="s">
        <v>757</v>
      </c>
      <c r="U185" s="24" t="s">
        <v>164</v>
      </c>
    </row>
    <row r="186" s="1" customFormat="1" ht="63.75" spans="1:21">
      <c r="A186" s="24">
        <v>60</v>
      </c>
      <c r="B186" s="40" t="s">
        <v>318</v>
      </c>
      <c r="C186" s="24" t="s">
        <v>72</v>
      </c>
      <c r="D186" s="24" t="s">
        <v>496</v>
      </c>
      <c r="E186" s="25" t="s">
        <v>497</v>
      </c>
      <c r="F186" s="24" t="s">
        <v>758</v>
      </c>
      <c r="G186" s="25" t="s">
        <v>759</v>
      </c>
      <c r="H186" s="24" t="s">
        <v>79</v>
      </c>
      <c r="I186" s="40" t="s">
        <v>321</v>
      </c>
      <c r="J186" s="24" t="s">
        <v>210</v>
      </c>
      <c r="K186" s="40">
        <v>15</v>
      </c>
      <c r="L186" s="40">
        <v>15</v>
      </c>
      <c r="M186" s="40"/>
      <c r="N186" s="24">
        <v>1</v>
      </c>
      <c r="O186" s="24">
        <v>52</v>
      </c>
      <c r="P186" s="24">
        <v>156</v>
      </c>
      <c r="Q186" s="24">
        <v>1</v>
      </c>
      <c r="R186" s="24">
        <v>13</v>
      </c>
      <c r="S186" s="24">
        <v>41</v>
      </c>
      <c r="T186" s="24" t="s">
        <v>760</v>
      </c>
      <c r="U186" s="24" t="s">
        <v>164</v>
      </c>
    </row>
    <row r="187" s="1" customFormat="1" ht="63.75" spans="1:21">
      <c r="A187" s="24">
        <v>61</v>
      </c>
      <c r="B187" s="40" t="s">
        <v>100</v>
      </c>
      <c r="C187" s="24" t="s">
        <v>72</v>
      </c>
      <c r="D187" s="24" t="s">
        <v>496</v>
      </c>
      <c r="E187" s="25" t="s">
        <v>497</v>
      </c>
      <c r="F187" s="24" t="s">
        <v>761</v>
      </c>
      <c r="G187" s="25" t="s">
        <v>762</v>
      </c>
      <c r="H187" s="24" t="s">
        <v>79</v>
      </c>
      <c r="I187" s="40" t="s">
        <v>233</v>
      </c>
      <c r="J187" s="24" t="s">
        <v>210</v>
      </c>
      <c r="K187" s="40">
        <v>41</v>
      </c>
      <c r="L187" s="40">
        <v>41</v>
      </c>
      <c r="M187" s="40"/>
      <c r="N187" s="24">
        <v>1</v>
      </c>
      <c r="O187" s="24">
        <v>30</v>
      </c>
      <c r="P187" s="24">
        <v>100</v>
      </c>
      <c r="Q187" s="24">
        <v>1</v>
      </c>
      <c r="R187" s="24">
        <v>20</v>
      </c>
      <c r="S187" s="24">
        <v>80</v>
      </c>
      <c r="T187" s="40" t="s">
        <v>763</v>
      </c>
      <c r="U187" s="24" t="s">
        <v>164</v>
      </c>
    </row>
    <row r="188" s="1" customFormat="1" ht="51" spans="1:21">
      <c r="A188" s="24">
        <v>62</v>
      </c>
      <c r="B188" s="40" t="s">
        <v>76</v>
      </c>
      <c r="C188" s="24" t="s">
        <v>72</v>
      </c>
      <c r="D188" s="24" t="s">
        <v>496</v>
      </c>
      <c r="E188" s="25" t="s">
        <v>497</v>
      </c>
      <c r="F188" s="24" t="s">
        <v>764</v>
      </c>
      <c r="G188" s="25" t="s">
        <v>765</v>
      </c>
      <c r="H188" s="40" t="s">
        <v>96</v>
      </c>
      <c r="I188" s="40" t="s">
        <v>766</v>
      </c>
      <c r="J188" s="24" t="s">
        <v>767</v>
      </c>
      <c r="K188" s="40">
        <v>106</v>
      </c>
      <c r="L188" s="40">
        <v>106</v>
      </c>
      <c r="M188" s="40"/>
      <c r="N188" s="24">
        <v>1</v>
      </c>
      <c r="O188" s="24">
        <v>332</v>
      </c>
      <c r="P188" s="24">
        <v>1220</v>
      </c>
      <c r="Q188" s="24">
        <v>1</v>
      </c>
      <c r="R188" s="24">
        <v>28</v>
      </c>
      <c r="S188" s="24">
        <v>85</v>
      </c>
      <c r="T188" s="24" t="s">
        <v>768</v>
      </c>
      <c r="U188" s="24" t="s">
        <v>164</v>
      </c>
    </row>
    <row r="189" s="1" customFormat="1" ht="51" spans="1:21">
      <c r="A189" s="24">
        <v>63</v>
      </c>
      <c r="B189" s="40" t="s">
        <v>170</v>
      </c>
      <c r="C189" s="24" t="s">
        <v>72</v>
      </c>
      <c r="D189" s="24" t="s">
        <v>496</v>
      </c>
      <c r="E189" s="25" t="s">
        <v>497</v>
      </c>
      <c r="F189" s="24" t="s">
        <v>769</v>
      </c>
      <c r="G189" s="25" t="s">
        <v>770</v>
      </c>
      <c r="H189" s="40" t="s">
        <v>96</v>
      </c>
      <c r="I189" s="40" t="s">
        <v>698</v>
      </c>
      <c r="J189" s="24" t="s">
        <v>771</v>
      </c>
      <c r="K189" s="40">
        <v>156</v>
      </c>
      <c r="L189" s="40">
        <v>156</v>
      </c>
      <c r="M189" s="40"/>
      <c r="N189" s="24">
        <v>1</v>
      </c>
      <c r="O189" s="24">
        <v>79</v>
      </c>
      <c r="P189" s="24">
        <v>198</v>
      </c>
      <c r="Q189" s="24">
        <v>1</v>
      </c>
      <c r="R189" s="24">
        <v>23</v>
      </c>
      <c r="S189" s="24">
        <v>45</v>
      </c>
      <c r="T189" s="24" t="s">
        <v>772</v>
      </c>
      <c r="U189" s="24" t="s">
        <v>164</v>
      </c>
    </row>
    <row r="190" s="1" customFormat="1" ht="63.75" spans="1:35">
      <c r="A190" s="24">
        <v>64</v>
      </c>
      <c r="B190" s="40" t="s">
        <v>145</v>
      </c>
      <c r="C190" s="24" t="s">
        <v>72</v>
      </c>
      <c r="D190" s="24" t="s">
        <v>496</v>
      </c>
      <c r="E190" s="25" t="s">
        <v>497</v>
      </c>
      <c r="F190" s="24" t="s">
        <v>773</v>
      </c>
      <c r="G190" s="25" t="s">
        <v>774</v>
      </c>
      <c r="H190" s="40" t="s">
        <v>96</v>
      </c>
      <c r="I190" s="40" t="s">
        <v>775</v>
      </c>
      <c r="J190" s="24" t="s">
        <v>776</v>
      </c>
      <c r="K190" s="40">
        <v>301</v>
      </c>
      <c r="L190" s="40">
        <v>301</v>
      </c>
      <c r="M190" s="40"/>
      <c r="N190" s="24">
        <v>1</v>
      </c>
      <c r="O190" s="24">
        <v>1080</v>
      </c>
      <c r="P190" s="24">
        <v>3587</v>
      </c>
      <c r="Q190" s="24">
        <v>1</v>
      </c>
      <c r="R190" s="24">
        <v>155</v>
      </c>
      <c r="S190" s="24">
        <v>556</v>
      </c>
      <c r="T190" s="24" t="s">
        <v>777</v>
      </c>
      <c r="U190" s="24" t="s">
        <v>164</v>
      </c>
      <c r="V190" s="1"/>
      <c r="W190" s="5"/>
      <c r="X190" s="5"/>
      <c r="Y190" s="5"/>
      <c r="Z190" s="5"/>
      <c r="AA190" s="5"/>
      <c r="AB190" s="5"/>
      <c r="AC190" s="5"/>
      <c r="AD190" s="5"/>
      <c r="AE190" s="5"/>
      <c r="AF190" s="5"/>
      <c r="AG190" s="5"/>
      <c r="AH190" s="5"/>
      <c r="AI190" s="5"/>
    </row>
    <row r="191" s="1" customFormat="1" ht="102" spans="1:35">
      <c r="A191" s="24">
        <v>65</v>
      </c>
      <c r="B191" s="40" t="s">
        <v>145</v>
      </c>
      <c r="C191" s="24" t="s">
        <v>72</v>
      </c>
      <c r="D191" s="24" t="s">
        <v>496</v>
      </c>
      <c r="E191" s="25" t="s">
        <v>497</v>
      </c>
      <c r="F191" s="24" t="s">
        <v>778</v>
      </c>
      <c r="G191" s="25" t="s">
        <v>779</v>
      </c>
      <c r="H191" s="40" t="s">
        <v>96</v>
      </c>
      <c r="I191" s="40" t="s">
        <v>780</v>
      </c>
      <c r="J191" s="24" t="s">
        <v>781</v>
      </c>
      <c r="K191" s="40">
        <v>134</v>
      </c>
      <c r="L191" s="40">
        <v>134</v>
      </c>
      <c r="M191" s="40"/>
      <c r="N191" s="24">
        <v>1</v>
      </c>
      <c r="O191" s="24">
        <v>420</v>
      </c>
      <c r="P191" s="24">
        <v>1800</v>
      </c>
      <c r="Q191" s="24">
        <v>0</v>
      </c>
      <c r="R191" s="24">
        <v>44</v>
      </c>
      <c r="S191" s="24">
        <v>143</v>
      </c>
      <c r="T191" s="24" t="s">
        <v>782</v>
      </c>
      <c r="U191" s="24" t="s">
        <v>164</v>
      </c>
      <c r="V191" s="1"/>
      <c r="W191" s="5"/>
      <c r="X191" s="5"/>
      <c r="Y191" s="5"/>
      <c r="Z191" s="5"/>
      <c r="AA191" s="5"/>
      <c r="AB191" s="5"/>
      <c r="AC191" s="5"/>
      <c r="AD191" s="5"/>
      <c r="AE191" s="5"/>
      <c r="AF191" s="5"/>
      <c r="AG191" s="5"/>
      <c r="AH191" s="5"/>
      <c r="AI191" s="5"/>
    </row>
    <row r="192" s="1" customFormat="1" ht="63.75" spans="1:35">
      <c r="A192" s="24">
        <v>66</v>
      </c>
      <c r="B192" s="40" t="s">
        <v>145</v>
      </c>
      <c r="C192" s="24" t="s">
        <v>72</v>
      </c>
      <c r="D192" s="24" t="s">
        <v>496</v>
      </c>
      <c r="E192" s="25" t="s">
        <v>497</v>
      </c>
      <c r="F192" s="24" t="s">
        <v>783</v>
      </c>
      <c r="G192" s="25" t="s">
        <v>784</v>
      </c>
      <c r="H192" s="40" t="s">
        <v>96</v>
      </c>
      <c r="I192" s="40" t="s">
        <v>785</v>
      </c>
      <c r="J192" s="24" t="s">
        <v>786</v>
      </c>
      <c r="K192" s="40">
        <v>132</v>
      </c>
      <c r="L192" s="40">
        <v>132</v>
      </c>
      <c r="M192" s="40"/>
      <c r="N192" s="24">
        <v>1</v>
      </c>
      <c r="O192" s="24">
        <v>408</v>
      </c>
      <c r="P192" s="24">
        <v>2032</v>
      </c>
      <c r="Q192" s="24">
        <v>0</v>
      </c>
      <c r="R192" s="24">
        <v>105</v>
      </c>
      <c r="S192" s="24">
        <v>375</v>
      </c>
      <c r="T192" s="24" t="s">
        <v>787</v>
      </c>
      <c r="U192" s="24" t="s">
        <v>164</v>
      </c>
      <c r="V192" s="1"/>
      <c r="W192" s="5"/>
      <c r="X192" s="5"/>
      <c r="Y192" s="5"/>
      <c r="Z192" s="5"/>
      <c r="AA192" s="5"/>
      <c r="AB192" s="5"/>
      <c r="AC192" s="5"/>
      <c r="AD192" s="5"/>
      <c r="AE192" s="5"/>
      <c r="AF192" s="5"/>
      <c r="AG192" s="5"/>
      <c r="AH192" s="5"/>
      <c r="AI192" s="5"/>
    </row>
    <row r="193" s="1" customFormat="1" ht="45" spans="1:35">
      <c r="A193" s="24">
        <v>67</v>
      </c>
      <c r="B193" s="28" t="s">
        <v>318</v>
      </c>
      <c r="C193" s="24" t="s">
        <v>72</v>
      </c>
      <c r="D193" s="24" t="s">
        <v>496</v>
      </c>
      <c r="E193" s="25" t="s">
        <v>497</v>
      </c>
      <c r="F193" s="29" t="s">
        <v>788</v>
      </c>
      <c r="G193" s="29" t="s">
        <v>789</v>
      </c>
      <c r="H193" s="29" t="s">
        <v>79</v>
      </c>
      <c r="I193" s="53" t="s">
        <v>790</v>
      </c>
      <c r="J193" s="53" t="s">
        <v>162</v>
      </c>
      <c r="K193" s="54">
        <v>12</v>
      </c>
      <c r="L193" s="54">
        <v>12</v>
      </c>
      <c r="M193" s="54"/>
      <c r="N193" s="24">
        <v>1</v>
      </c>
      <c r="O193" s="24">
        <v>72</v>
      </c>
      <c r="P193" s="24">
        <v>256</v>
      </c>
      <c r="Q193" s="24">
        <v>1</v>
      </c>
      <c r="R193" s="24">
        <v>32</v>
      </c>
      <c r="S193" s="24">
        <v>135</v>
      </c>
      <c r="T193" s="53" t="s">
        <v>791</v>
      </c>
      <c r="U193" s="24" t="s">
        <v>164</v>
      </c>
      <c r="V193" s="1"/>
      <c r="W193" s="5"/>
      <c r="X193" s="5"/>
      <c r="Y193" s="5"/>
      <c r="Z193" s="5"/>
      <c r="AA193" s="5"/>
      <c r="AB193" s="5"/>
      <c r="AC193" s="5"/>
      <c r="AD193" s="5"/>
      <c r="AE193" s="5"/>
      <c r="AF193" s="5"/>
      <c r="AG193" s="5"/>
      <c r="AH193" s="5"/>
      <c r="AI193" s="5"/>
    </row>
    <row r="194" s="1" customFormat="1" ht="78.75" spans="1:35">
      <c r="A194" s="24">
        <v>68</v>
      </c>
      <c r="B194" s="28" t="s">
        <v>105</v>
      </c>
      <c r="C194" s="24" t="s">
        <v>72</v>
      </c>
      <c r="D194" s="24" t="s">
        <v>496</v>
      </c>
      <c r="E194" s="25" t="s">
        <v>497</v>
      </c>
      <c r="F194" s="29" t="s">
        <v>792</v>
      </c>
      <c r="G194" s="29" t="s">
        <v>793</v>
      </c>
      <c r="H194" s="29" t="s">
        <v>79</v>
      </c>
      <c r="I194" s="53" t="s">
        <v>794</v>
      </c>
      <c r="J194" s="53" t="s">
        <v>162</v>
      </c>
      <c r="K194" s="54">
        <v>28</v>
      </c>
      <c r="L194" s="54">
        <v>28</v>
      </c>
      <c r="M194" s="54"/>
      <c r="N194" s="24">
        <v>1</v>
      </c>
      <c r="O194" s="24">
        <v>476</v>
      </c>
      <c r="P194" s="24">
        <v>2048</v>
      </c>
      <c r="Q194" s="24">
        <v>0</v>
      </c>
      <c r="R194" s="24">
        <v>77</v>
      </c>
      <c r="S194" s="24">
        <v>218</v>
      </c>
      <c r="T194" s="53" t="s">
        <v>795</v>
      </c>
      <c r="U194" s="24" t="s">
        <v>164</v>
      </c>
      <c r="V194" s="1"/>
      <c r="W194" s="5"/>
      <c r="X194" s="5"/>
      <c r="Y194" s="5"/>
      <c r="Z194" s="5"/>
      <c r="AA194" s="5"/>
      <c r="AB194" s="5"/>
      <c r="AC194" s="5"/>
      <c r="AD194" s="5"/>
      <c r="AE194" s="5"/>
      <c r="AF194" s="5"/>
      <c r="AG194" s="5"/>
      <c r="AH194" s="5"/>
      <c r="AI194" s="5"/>
    </row>
    <row r="195" s="1" customFormat="1" ht="45" spans="1:35">
      <c r="A195" s="24">
        <v>69</v>
      </c>
      <c r="B195" s="28" t="s">
        <v>248</v>
      </c>
      <c r="C195" s="24" t="s">
        <v>72</v>
      </c>
      <c r="D195" s="24" t="s">
        <v>496</v>
      </c>
      <c r="E195" s="25" t="s">
        <v>497</v>
      </c>
      <c r="F195" s="29" t="s">
        <v>796</v>
      </c>
      <c r="G195" s="29" t="s">
        <v>797</v>
      </c>
      <c r="H195" s="29" t="s">
        <v>79</v>
      </c>
      <c r="I195" s="53" t="s">
        <v>798</v>
      </c>
      <c r="J195" s="53" t="s">
        <v>162</v>
      </c>
      <c r="K195" s="54">
        <v>19</v>
      </c>
      <c r="L195" s="54">
        <v>19</v>
      </c>
      <c r="M195" s="54"/>
      <c r="N195" s="24">
        <v>1</v>
      </c>
      <c r="O195" s="24">
        <v>180</v>
      </c>
      <c r="P195" s="24">
        <v>500</v>
      </c>
      <c r="Q195" s="24">
        <v>0</v>
      </c>
      <c r="R195" s="24">
        <v>20</v>
      </c>
      <c r="S195" s="24">
        <v>68</v>
      </c>
      <c r="T195" s="53" t="s">
        <v>799</v>
      </c>
      <c r="U195" s="24" t="s">
        <v>164</v>
      </c>
      <c r="V195" s="1"/>
      <c r="W195" s="5"/>
      <c r="X195" s="5"/>
      <c r="Y195" s="5"/>
      <c r="Z195" s="5"/>
      <c r="AA195" s="5"/>
      <c r="AB195" s="5"/>
      <c r="AC195" s="5"/>
      <c r="AD195" s="5"/>
      <c r="AE195" s="5"/>
      <c r="AF195" s="5"/>
      <c r="AG195" s="5"/>
      <c r="AH195" s="5"/>
      <c r="AI195" s="5"/>
    </row>
    <row r="196" s="1" customFormat="1" ht="33.75" spans="1:35">
      <c r="A196" s="24">
        <v>70</v>
      </c>
      <c r="B196" s="28" t="s">
        <v>170</v>
      </c>
      <c r="C196" s="24" t="s">
        <v>72</v>
      </c>
      <c r="D196" s="24" t="s">
        <v>496</v>
      </c>
      <c r="E196" s="25" t="s">
        <v>497</v>
      </c>
      <c r="F196" s="86" t="s">
        <v>800</v>
      </c>
      <c r="G196" s="87" t="s">
        <v>801</v>
      </c>
      <c r="H196" s="40" t="s">
        <v>96</v>
      </c>
      <c r="I196" s="86" t="s">
        <v>802</v>
      </c>
      <c r="J196" s="86" t="s">
        <v>162</v>
      </c>
      <c r="K196" s="93">
        <v>10</v>
      </c>
      <c r="L196" s="54">
        <v>10</v>
      </c>
      <c r="M196" s="93"/>
      <c r="N196" s="24">
        <v>1</v>
      </c>
      <c r="O196" s="24">
        <v>50</v>
      </c>
      <c r="P196" s="24">
        <v>150</v>
      </c>
      <c r="Q196" s="24">
        <v>1</v>
      </c>
      <c r="R196" s="24">
        <v>13</v>
      </c>
      <c r="S196" s="24">
        <v>35</v>
      </c>
      <c r="T196" s="101" t="s">
        <v>803</v>
      </c>
      <c r="U196" s="24" t="s">
        <v>164</v>
      </c>
      <c r="V196" s="1"/>
      <c r="W196" s="5"/>
      <c r="X196" s="5"/>
      <c r="Y196" s="5"/>
      <c r="Z196" s="5"/>
      <c r="AA196" s="5"/>
      <c r="AB196" s="5"/>
      <c r="AC196" s="5"/>
      <c r="AD196" s="5"/>
      <c r="AE196" s="5"/>
      <c r="AF196" s="5"/>
      <c r="AG196" s="5"/>
      <c r="AH196" s="5"/>
      <c r="AI196" s="5"/>
    </row>
    <row r="197" s="1" customFormat="1" ht="33.75" spans="1:35">
      <c r="A197" s="24">
        <v>71</v>
      </c>
      <c r="B197" s="28" t="s">
        <v>708</v>
      </c>
      <c r="C197" s="24" t="s">
        <v>72</v>
      </c>
      <c r="D197" s="24" t="s">
        <v>496</v>
      </c>
      <c r="E197" s="25" t="s">
        <v>497</v>
      </c>
      <c r="F197" s="86" t="s">
        <v>804</v>
      </c>
      <c r="G197" s="86" t="s">
        <v>805</v>
      </c>
      <c r="H197" s="29" t="s">
        <v>79</v>
      </c>
      <c r="I197" s="38" t="s">
        <v>806</v>
      </c>
      <c r="J197" s="38" t="s">
        <v>162</v>
      </c>
      <c r="K197" s="93">
        <v>35</v>
      </c>
      <c r="L197" s="54">
        <v>35</v>
      </c>
      <c r="M197" s="93"/>
      <c r="N197" s="24">
        <v>1</v>
      </c>
      <c r="O197" s="24">
        <v>74</v>
      </c>
      <c r="P197" s="24">
        <v>291</v>
      </c>
      <c r="Q197" s="24">
        <v>0</v>
      </c>
      <c r="R197" s="24">
        <v>6</v>
      </c>
      <c r="S197" s="24">
        <v>18</v>
      </c>
      <c r="T197" s="38" t="s">
        <v>807</v>
      </c>
      <c r="U197" s="24" t="s">
        <v>164</v>
      </c>
      <c r="V197" s="1"/>
      <c r="W197" s="5"/>
      <c r="X197" s="5"/>
      <c r="Y197" s="5"/>
      <c r="Z197" s="5"/>
      <c r="AA197" s="5"/>
      <c r="AB197" s="5"/>
      <c r="AC197" s="5"/>
      <c r="AD197" s="5"/>
      <c r="AE197" s="5"/>
      <c r="AF197" s="5"/>
      <c r="AG197" s="5"/>
      <c r="AH197" s="5"/>
      <c r="AI197" s="5"/>
    </row>
    <row r="198" s="1" customFormat="1" ht="48" spans="1:35">
      <c r="A198" s="24">
        <v>72</v>
      </c>
      <c r="B198" s="28" t="s">
        <v>708</v>
      </c>
      <c r="C198" s="24" t="s">
        <v>72</v>
      </c>
      <c r="D198" s="24" t="s">
        <v>496</v>
      </c>
      <c r="E198" s="25" t="s">
        <v>497</v>
      </c>
      <c r="F198" s="29" t="s">
        <v>808</v>
      </c>
      <c r="G198" s="29" t="s">
        <v>809</v>
      </c>
      <c r="H198" s="29" t="s">
        <v>79</v>
      </c>
      <c r="I198" s="53" t="s">
        <v>810</v>
      </c>
      <c r="J198" s="53" t="s">
        <v>162</v>
      </c>
      <c r="K198" s="54">
        <v>9</v>
      </c>
      <c r="L198" s="54">
        <v>9</v>
      </c>
      <c r="M198" s="54"/>
      <c r="N198" s="24">
        <v>1</v>
      </c>
      <c r="O198" s="24">
        <v>70</v>
      </c>
      <c r="P198" s="24">
        <v>200</v>
      </c>
      <c r="Q198" s="24">
        <v>0</v>
      </c>
      <c r="R198" s="24">
        <v>20</v>
      </c>
      <c r="S198" s="24">
        <v>80</v>
      </c>
      <c r="T198" s="53" t="s">
        <v>811</v>
      </c>
      <c r="U198" s="24" t="s">
        <v>164</v>
      </c>
      <c r="V198" s="1"/>
      <c r="W198" s="5"/>
      <c r="X198" s="5"/>
      <c r="Y198" s="5"/>
      <c r="Z198" s="5"/>
      <c r="AA198" s="5"/>
      <c r="AB198" s="5"/>
      <c r="AC198" s="5"/>
      <c r="AD198" s="5"/>
      <c r="AE198" s="5"/>
      <c r="AF198" s="5"/>
      <c r="AG198" s="5"/>
      <c r="AH198" s="5"/>
      <c r="AI198" s="5"/>
    </row>
    <row r="199" s="1" customFormat="1" ht="33.75" spans="1:35">
      <c r="A199" s="24">
        <v>73</v>
      </c>
      <c r="B199" s="28" t="s">
        <v>100</v>
      </c>
      <c r="C199" s="24" t="s">
        <v>72</v>
      </c>
      <c r="D199" s="24" t="s">
        <v>496</v>
      </c>
      <c r="E199" s="25" t="s">
        <v>497</v>
      </c>
      <c r="F199" s="29" t="s">
        <v>812</v>
      </c>
      <c r="G199" s="29" t="s">
        <v>813</v>
      </c>
      <c r="H199" s="29" t="s">
        <v>79</v>
      </c>
      <c r="I199" s="53" t="s">
        <v>814</v>
      </c>
      <c r="J199" s="53" t="s">
        <v>162</v>
      </c>
      <c r="K199" s="54">
        <v>4</v>
      </c>
      <c r="L199" s="54">
        <v>4</v>
      </c>
      <c r="M199" s="54"/>
      <c r="N199" s="24">
        <v>1</v>
      </c>
      <c r="O199" s="24">
        <v>100</v>
      </c>
      <c r="P199" s="24">
        <v>300</v>
      </c>
      <c r="Q199" s="24">
        <v>1</v>
      </c>
      <c r="R199" s="24">
        <v>76</v>
      </c>
      <c r="S199" s="24">
        <v>267</v>
      </c>
      <c r="T199" s="53" t="s">
        <v>815</v>
      </c>
      <c r="U199" s="24" t="s">
        <v>164</v>
      </c>
      <c r="V199" s="1"/>
      <c r="W199" s="5"/>
      <c r="X199" s="5"/>
      <c r="Y199" s="5"/>
      <c r="Z199" s="5"/>
      <c r="AA199" s="5"/>
      <c r="AB199" s="5"/>
      <c r="AC199" s="5"/>
      <c r="AD199" s="5"/>
      <c r="AE199" s="5"/>
      <c r="AF199" s="5"/>
      <c r="AG199" s="5"/>
      <c r="AH199" s="5"/>
      <c r="AI199" s="5"/>
    </row>
    <row r="200" s="1" customFormat="1" ht="36" spans="1:35">
      <c r="A200" s="24">
        <v>74</v>
      </c>
      <c r="B200" s="28" t="s">
        <v>76</v>
      </c>
      <c r="C200" s="24" t="s">
        <v>72</v>
      </c>
      <c r="D200" s="24" t="s">
        <v>496</v>
      </c>
      <c r="E200" s="25" t="s">
        <v>497</v>
      </c>
      <c r="F200" s="29" t="s">
        <v>816</v>
      </c>
      <c r="G200" s="29" t="s">
        <v>817</v>
      </c>
      <c r="H200" s="29" t="s">
        <v>79</v>
      </c>
      <c r="I200" s="53" t="s">
        <v>818</v>
      </c>
      <c r="J200" s="53" t="s">
        <v>162</v>
      </c>
      <c r="K200" s="54">
        <v>29</v>
      </c>
      <c r="L200" s="54">
        <v>29</v>
      </c>
      <c r="M200" s="54"/>
      <c r="N200" s="24">
        <v>1</v>
      </c>
      <c r="O200" s="24">
        <v>812</v>
      </c>
      <c r="P200" s="24">
        <v>1560</v>
      </c>
      <c r="Q200" s="24">
        <v>1</v>
      </c>
      <c r="R200" s="24">
        <v>65</v>
      </c>
      <c r="S200" s="24">
        <v>273</v>
      </c>
      <c r="T200" s="53" t="s">
        <v>819</v>
      </c>
      <c r="U200" s="24" t="s">
        <v>164</v>
      </c>
      <c r="V200" s="1"/>
      <c r="W200" s="5"/>
      <c r="X200" s="5"/>
      <c r="Y200" s="5"/>
      <c r="Z200" s="5"/>
      <c r="AA200" s="5"/>
      <c r="AB200" s="5"/>
      <c r="AC200" s="5"/>
      <c r="AD200" s="5"/>
      <c r="AE200" s="5"/>
      <c r="AF200" s="5"/>
      <c r="AG200" s="5"/>
      <c r="AH200" s="5"/>
      <c r="AI200" s="5"/>
    </row>
    <row r="201" s="1" customFormat="1" ht="72" spans="1:35">
      <c r="A201" s="24">
        <v>75</v>
      </c>
      <c r="B201" s="28" t="s">
        <v>165</v>
      </c>
      <c r="C201" s="24" t="s">
        <v>72</v>
      </c>
      <c r="D201" s="24" t="s">
        <v>496</v>
      </c>
      <c r="E201" s="25" t="s">
        <v>497</v>
      </c>
      <c r="F201" s="29" t="s">
        <v>820</v>
      </c>
      <c r="G201" s="29" t="s">
        <v>821</v>
      </c>
      <c r="H201" s="29" t="s">
        <v>822</v>
      </c>
      <c r="I201" s="53" t="s">
        <v>823</v>
      </c>
      <c r="J201" s="53" t="s">
        <v>162</v>
      </c>
      <c r="K201" s="54">
        <v>16</v>
      </c>
      <c r="L201" s="54">
        <v>16</v>
      </c>
      <c r="M201" s="54"/>
      <c r="N201" s="24">
        <v>1</v>
      </c>
      <c r="O201" s="24">
        <v>200</v>
      </c>
      <c r="P201" s="24">
        <v>700</v>
      </c>
      <c r="Q201" s="24">
        <v>0</v>
      </c>
      <c r="R201" s="24">
        <v>55</v>
      </c>
      <c r="S201" s="24">
        <v>191</v>
      </c>
      <c r="T201" s="53" t="s">
        <v>824</v>
      </c>
      <c r="U201" s="24" t="s">
        <v>164</v>
      </c>
      <c r="V201" s="1"/>
      <c r="W201" s="5"/>
      <c r="X201" s="5"/>
      <c r="Y201" s="5"/>
      <c r="Z201" s="5"/>
      <c r="AA201" s="5"/>
      <c r="AB201" s="5"/>
      <c r="AC201" s="5"/>
      <c r="AD201" s="5"/>
      <c r="AE201" s="5"/>
      <c r="AF201" s="5"/>
      <c r="AG201" s="5"/>
      <c r="AH201" s="5"/>
      <c r="AI201" s="5"/>
    </row>
    <row r="202" s="1" customFormat="1" ht="45" spans="1:35">
      <c r="A202" s="24">
        <v>76</v>
      </c>
      <c r="B202" s="28" t="s">
        <v>165</v>
      </c>
      <c r="C202" s="24" t="s">
        <v>72</v>
      </c>
      <c r="D202" s="24" t="s">
        <v>496</v>
      </c>
      <c r="E202" s="25" t="s">
        <v>497</v>
      </c>
      <c r="F202" s="29" t="s">
        <v>825</v>
      </c>
      <c r="G202" s="29" t="s">
        <v>826</v>
      </c>
      <c r="H202" s="29" t="s">
        <v>79</v>
      </c>
      <c r="I202" s="53" t="s">
        <v>827</v>
      </c>
      <c r="J202" s="53" t="s">
        <v>162</v>
      </c>
      <c r="K202" s="54">
        <v>7</v>
      </c>
      <c r="L202" s="54">
        <v>7</v>
      </c>
      <c r="M202" s="54"/>
      <c r="N202" s="24">
        <v>1</v>
      </c>
      <c r="O202" s="24">
        <v>17</v>
      </c>
      <c r="P202" s="24">
        <v>57</v>
      </c>
      <c r="Q202" s="24">
        <v>1</v>
      </c>
      <c r="R202" s="24">
        <v>6</v>
      </c>
      <c r="S202" s="24">
        <v>22</v>
      </c>
      <c r="T202" s="53" t="s">
        <v>828</v>
      </c>
      <c r="U202" s="24" t="s">
        <v>164</v>
      </c>
      <c r="V202" s="1"/>
      <c r="W202" s="5"/>
      <c r="X202" s="5"/>
      <c r="Y202" s="5"/>
      <c r="Z202" s="5"/>
      <c r="AA202" s="5"/>
      <c r="AB202" s="5"/>
      <c r="AC202" s="5"/>
      <c r="AD202" s="5"/>
      <c r="AE202" s="5"/>
      <c r="AF202" s="5"/>
      <c r="AG202" s="5"/>
      <c r="AH202" s="5"/>
      <c r="AI202" s="5"/>
    </row>
    <row r="203" s="1" customFormat="1" ht="36" spans="1:35">
      <c r="A203" s="24">
        <v>77</v>
      </c>
      <c r="B203" s="28" t="s">
        <v>402</v>
      </c>
      <c r="C203" s="24" t="s">
        <v>72</v>
      </c>
      <c r="D203" s="24" t="s">
        <v>496</v>
      </c>
      <c r="E203" s="25" t="s">
        <v>497</v>
      </c>
      <c r="F203" s="86" t="s">
        <v>829</v>
      </c>
      <c r="G203" s="86" t="s">
        <v>830</v>
      </c>
      <c r="H203" s="29" t="s">
        <v>79</v>
      </c>
      <c r="I203" s="38" t="s">
        <v>831</v>
      </c>
      <c r="J203" s="38" t="s">
        <v>162</v>
      </c>
      <c r="K203" s="93">
        <v>14</v>
      </c>
      <c r="L203" s="54">
        <v>14</v>
      </c>
      <c r="M203" s="93"/>
      <c r="N203" s="24">
        <v>1</v>
      </c>
      <c r="O203" s="24">
        <v>78</v>
      </c>
      <c r="P203" s="24">
        <v>310</v>
      </c>
      <c r="Q203" s="24">
        <v>1</v>
      </c>
      <c r="R203" s="24">
        <v>65</v>
      </c>
      <c r="S203" s="24">
        <v>167</v>
      </c>
      <c r="T203" s="38" t="s">
        <v>832</v>
      </c>
      <c r="U203" s="24" t="s">
        <v>164</v>
      </c>
      <c r="V203" s="1"/>
      <c r="W203" s="5"/>
      <c r="X203" s="5"/>
      <c r="Y203" s="5"/>
      <c r="Z203" s="5"/>
      <c r="AA203" s="5"/>
      <c r="AB203" s="5"/>
      <c r="AC203" s="5"/>
      <c r="AD203" s="5"/>
      <c r="AE203" s="5"/>
      <c r="AF203" s="5"/>
      <c r="AG203" s="5"/>
      <c r="AH203" s="5"/>
      <c r="AI203" s="5"/>
    </row>
    <row r="204" s="1" customFormat="1" ht="33.75" spans="1:35">
      <c r="A204" s="24">
        <v>78</v>
      </c>
      <c r="B204" s="28" t="s">
        <v>402</v>
      </c>
      <c r="C204" s="24" t="s">
        <v>72</v>
      </c>
      <c r="D204" s="24" t="s">
        <v>496</v>
      </c>
      <c r="E204" s="25" t="s">
        <v>497</v>
      </c>
      <c r="F204" s="29" t="s">
        <v>833</v>
      </c>
      <c r="G204" s="29" t="s">
        <v>834</v>
      </c>
      <c r="H204" s="29" t="s">
        <v>79</v>
      </c>
      <c r="I204" s="53" t="s">
        <v>835</v>
      </c>
      <c r="J204" s="53" t="s">
        <v>162</v>
      </c>
      <c r="K204" s="54">
        <v>5</v>
      </c>
      <c r="L204" s="54">
        <v>5</v>
      </c>
      <c r="M204" s="54"/>
      <c r="N204" s="24">
        <v>1</v>
      </c>
      <c r="O204" s="24">
        <v>26</v>
      </c>
      <c r="P204" s="24">
        <v>102</v>
      </c>
      <c r="Q204" s="24">
        <v>1</v>
      </c>
      <c r="R204" s="24">
        <v>12</v>
      </c>
      <c r="S204" s="24">
        <v>43</v>
      </c>
      <c r="T204" s="53" t="s">
        <v>836</v>
      </c>
      <c r="U204" s="24" t="s">
        <v>164</v>
      </c>
      <c r="V204" s="1"/>
      <c r="W204" s="5"/>
      <c r="X204" s="5"/>
      <c r="Y204" s="5"/>
      <c r="Z204" s="5"/>
      <c r="AA204" s="5"/>
      <c r="AB204" s="5"/>
      <c r="AC204" s="5"/>
      <c r="AD204" s="5"/>
      <c r="AE204" s="5"/>
      <c r="AF204" s="5"/>
      <c r="AG204" s="5"/>
      <c r="AH204" s="5"/>
      <c r="AI204" s="5"/>
    </row>
    <row r="205" s="1" customFormat="1" ht="45" spans="1:35">
      <c r="A205" s="24">
        <v>79</v>
      </c>
      <c r="B205" s="28" t="s">
        <v>354</v>
      </c>
      <c r="C205" s="24" t="s">
        <v>72</v>
      </c>
      <c r="D205" s="24" t="s">
        <v>496</v>
      </c>
      <c r="E205" s="25" t="s">
        <v>497</v>
      </c>
      <c r="F205" s="86" t="s">
        <v>837</v>
      </c>
      <c r="G205" s="86" t="s">
        <v>838</v>
      </c>
      <c r="H205" s="29" t="s">
        <v>79</v>
      </c>
      <c r="I205" s="38" t="s">
        <v>839</v>
      </c>
      <c r="J205" s="38" t="s">
        <v>162</v>
      </c>
      <c r="K205" s="93">
        <v>18</v>
      </c>
      <c r="L205" s="54">
        <v>18</v>
      </c>
      <c r="M205" s="93"/>
      <c r="N205" s="24">
        <v>1</v>
      </c>
      <c r="O205" s="24">
        <v>28</v>
      </c>
      <c r="P205" s="24">
        <v>150</v>
      </c>
      <c r="Q205" s="24">
        <v>1</v>
      </c>
      <c r="R205" s="24">
        <v>5</v>
      </c>
      <c r="S205" s="24">
        <v>16</v>
      </c>
      <c r="T205" s="38" t="s">
        <v>840</v>
      </c>
      <c r="U205" s="24" t="s">
        <v>164</v>
      </c>
      <c r="V205" s="1"/>
      <c r="W205" s="5"/>
      <c r="X205" s="5"/>
      <c r="Y205" s="5"/>
      <c r="Z205" s="5"/>
      <c r="AA205" s="5"/>
      <c r="AB205" s="5"/>
      <c r="AC205" s="5"/>
      <c r="AD205" s="5"/>
      <c r="AE205" s="5"/>
      <c r="AF205" s="5"/>
      <c r="AG205" s="5"/>
      <c r="AH205" s="5"/>
      <c r="AI205" s="5"/>
    </row>
    <row r="206" s="1" customFormat="1" ht="36" spans="1:35">
      <c r="A206" s="24">
        <v>80</v>
      </c>
      <c r="B206" s="28" t="s">
        <v>354</v>
      </c>
      <c r="C206" s="24" t="s">
        <v>72</v>
      </c>
      <c r="D206" s="24" t="s">
        <v>496</v>
      </c>
      <c r="E206" s="25" t="s">
        <v>497</v>
      </c>
      <c r="F206" s="29" t="s">
        <v>841</v>
      </c>
      <c r="G206" s="29" t="s">
        <v>842</v>
      </c>
      <c r="H206" s="29" t="s">
        <v>79</v>
      </c>
      <c r="I206" s="53" t="s">
        <v>843</v>
      </c>
      <c r="J206" s="38" t="s">
        <v>162</v>
      </c>
      <c r="K206" s="54">
        <v>16</v>
      </c>
      <c r="L206" s="54">
        <v>16</v>
      </c>
      <c r="M206" s="54"/>
      <c r="N206" s="24">
        <v>1</v>
      </c>
      <c r="O206" s="24">
        <v>90</v>
      </c>
      <c r="P206" s="24">
        <v>350</v>
      </c>
      <c r="Q206" s="24">
        <v>1</v>
      </c>
      <c r="R206" s="24">
        <v>10</v>
      </c>
      <c r="S206" s="24">
        <v>30</v>
      </c>
      <c r="T206" s="53" t="s">
        <v>844</v>
      </c>
      <c r="U206" s="24" t="s">
        <v>164</v>
      </c>
      <c r="V206" s="1"/>
      <c r="W206" s="5"/>
      <c r="X206" s="5"/>
      <c r="Y206" s="5"/>
      <c r="Z206" s="5"/>
      <c r="AA206" s="5"/>
      <c r="AB206" s="5"/>
      <c r="AC206" s="5"/>
      <c r="AD206" s="5"/>
      <c r="AE206" s="5"/>
      <c r="AF206" s="5"/>
      <c r="AG206" s="5"/>
      <c r="AH206" s="5"/>
      <c r="AI206" s="5"/>
    </row>
    <row r="207" s="1" customFormat="1" ht="48" spans="1:35">
      <c r="A207" s="24">
        <v>81</v>
      </c>
      <c r="B207" s="28" t="s">
        <v>235</v>
      </c>
      <c r="C207" s="24" t="s">
        <v>72</v>
      </c>
      <c r="D207" s="24" t="s">
        <v>496</v>
      </c>
      <c r="E207" s="25" t="s">
        <v>497</v>
      </c>
      <c r="F207" s="29" t="s">
        <v>845</v>
      </c>
      <c r="G207" s="29" t="s">
        <v>846</v>
      </c>
      <c r="H207" s="29" t="s">
        <v>79</v>
      </c>
      <c r="I207" s="53" t="s">
        <v>847</v>
      </c>
      <c r="J207" s="53" t="s">
        <v>162</v>
      </c>
      <c r="K207" s="54">
        <v>14</v>
      </c>
      <c r="L207" s="54">
        <v>14</v>
      </c>
      <c r="M207" s="54"/>
      <c r="N207" s="24">
        <v>1</v>
      </c>
      <c r="O207" s="24">
        <v>110</v>
      </c>
      <c r="P207" s="24">
        <v>330</v>
      </c>
      <c r="Q207" s="24">
        <v>0</v>
      </c>
      <c r="R207" s="24">
        <v>7</v>
      </c>
      <c r="S207" s="24">
        <v>17</v>
      </c>
      <c r="T207" s="53" t="s">
        <v>848</v>
      </c>
      <c r="U207" s="24" t="s">
        <v>164</v>
      </c>
      <c r="V207" s="1"/>
      <c r="W207" s="5"/>
      <c r="X207" s="5"/>
      <c r="Y207" s="5"/>
      <c r="Z207" s="5"/>
      <c r="AA207" s="5"/>
      <c r="AB207" s="5"/>
      <c r="AC207" s="5"/>
      <c r="AD207" s="5"/>
      <c r="AE207" s="5"/>
      <c r="AF207" s="5"/>
      <c r="AG207" s="5"/>
      <c r="AH207" s="5"/>
      <c r="AI207" s="5"/>
    </row>
    <row r="208" s="1" customFormat="1" ht="33.75" spans="1:35">
      <c r="A208" s="24">
        <v>82</v>
      </c>
      <c r="B208" s="28" t="s">
        <v>91</v>
      </c>
      <c r="C208" s="24" t="s">
        <v>72</v>
      </c>
      <c r="D208" s="24" t="s">
        <v>496</v>
      </c>
      <c r="E208" s="25" t="s">
        <v>497</v>
      </c>
      <c r="F208" s="86" t="s">
        <v>849</v>
      </c>
      <c r="G208" s="86" t="s">
        <v>850</v>
      </c>
      <c r="H208" s="29" t="s">
        <v>79</v>
      </c>
      <c r="I208" s="38" t="s">
        <v>851</v>
      </c>
      <c r="J208" s="53" t="s">
        <v>162</v>
      </c>
      <c r="K208" s="54">
        <v>7</v>
      </c>
      <c r="L208" s="54">
        <v>7</v>
      </c>
      <c r="M208" s="54"/>
      <c r="N208" s="24">
        <v>1</v>
      </c>
      <c r="O208" s="24">
        <v>13</v>
      </c>
      <c r="P208" s="24">
        <v>54</v>
      </c>
      <c r="Q208" s="24">
        <v>1</v>
      </c>
      <c r="R208" s="24">
        <v>5</v>
      </c>
      <c r="S208" s="24">
        <v>12</v>
      </c>
      <c r="T208" s="53" t="s">
        <v>852</v>
      </c>
      <c r="U208" s="24" t="s">
        <v>164</v>
      </c>
      <c r="V208" s="1"/>
      <c r="W208" s="5"/>
      <c r="X208" s="5"/>
      <c r="Y208" s="5"/>
      <c r="Z208" s="5"/>
      <c r="AA208" s="5"/>
      <c r="AB208" s="5"/>
      <c r="AC208" s="5"/>
      <c r="AD208" s="5"/>
      <c r="AE208" s="5"/>
      <c r="AF208" s="5"/>
      <c r="AG208" s="5"/>
      <c r="AH208" s="5"/>
      <c r="AI208" s="5"/>
    </row>
    <row r="209" s="1" customFormat="1" ht="33.75" spans="1:35">
      <c r="A209" s="24">
        <v>83</v>
      </c>
      <c r="B209" s="28" t="s">
        <v>174</v>
      </c>
      <c r="C209" s="24" t="s">
        <v>72</v>
      </c>
      <c r="D209" s="24" t="s">
        <v>496</v>
      </c>
      <c r="E209" s="25" t="s">
        <v>497</v>
      </c>
      <c r="F209" s="29" t="s">
        <v>853</v>
      </c>
      <c r="G209" s="29" t="s">
        <v>854</v>
      </c>
      <c r="H209" s="29" t="s">
        <v>79</v>
      </c>
      <c r="I209" s="53" t="s">
        <v>855</v>
      </c>
      <c r="J209" s="53" t="s">
        <v>162</v>
      </c>
      <c r="K209" s="54">
        <v>10</v>
      </c>
      <c r="L209" s="54">
        <v>10</v>
      </c>
      <c r="M209" s="54"/>
      <c r="N209" s="24">
        <v>1</v>
      </c>
      <c r="O209" s="24">
        <v>35</v>
      </c>
      <c r="P209" s="24">
        <v>101</v>
      </c>
      <c r="Q209" s="24">
        <v>1</v>
      </c>
      <c r="R209" s="24">
        <v>9</v>
      </c>
      <c r="S209" s="24">
        <v>35</v>
      </c>
      <c r="T209" s="53" t="s">
        <v>856</v>
      </c>
      <c r="U209" s="24" t="s">
        <v>164</v>
      </c>
      <c r="V209" s="1"/>
      <c r="W209" s="5"/>
      <c r="X209" s="5"/>
      <c r="Y209" s="5"/>
      <c r="Z209" s="5"/>
      <c r="AA209" s="5"/>
      <c r="AB209" s="5"/>
      <c r="AC209" s="5"/>
      <c r="AD209" s="5"/>
      <c r="AE209" s="5"/>
      <c r="AF209" s="5"/>
      <c r="AG209" s="5"/>
      <c r="AH209" s="5"/>
      <c r="AI209" s="5"/>
    </row>
    <row r="210" s="1" customFormat="1" ht="48" spans="1:35">
      <c r="A210" s="24">
        <v>84</v>
      </c>
      <c r="B210" s="28" t="s">
        <v>174</v>
      </c>
      <c r="C210" s="24" t="s">
        <v>72</v>
      </c>
      <c r="D210" s="24" t="s">
        <v>496</v>
      </c>
      <c r="E210" s="25" t="s">
        <v>497</v>
      </c>
      <c r="F210" s="29" t="s">
        <v>857</v>
      </c>
      <c r="G210" s="29" t="s">
        <v>858</v>
      </c>
      <c r="H210" s="29" t="s">
        <v>96</v>
      </c>
      <c r="I210" s="53" t="s">
        <v>859</v>
      </c>
      <c r="J210" s="53" t="s">
        <v>162</v>
      </c>
      <c r="K210" s="54">
        <v>6</v>
      </c>
      <c r="L210" s="54">
        <v>6</v>
      </c>
      <c r="M210" s="54"/>
      <c r="N210" s="24">
        <v>1</v>
      </c>
      <c r="O210" s="24">
        <v>53</v>
      </c>
      <c r="P210" s="24">
        <v>210</v>
      </c>
      <c r="Q210" s="24">
        <v>1</v>
      </c>
      <c r="R210" s="24">
        <v>13</v>
      </c>
      <c r="S210" s="24">
        <v>45</v>
      </c>
      <c r="T210" s="53" t="s">
        <v>860</v>
      </c>
      <c r="U210" s="24" t="s">
        <v>164</v>
      </c>
      <c r="V210" s="1"/>
      <c r="W210" s="5"/>
      <c r="X210" s="5"/>
      <c r="Y210" s="5"/>
      <c r="Z210" s="5"/>
      <c r="AA210" s="5"/>
      <c r="AB210" s="5"/>
      <c r="AC210" s="5"/>
      <c r="AD210" s="5"/>
      <c r="AE210" s="5"/>
      <c r="AF210" s="5"/>
      <c r="AG210" s="5"/>
      <c r="AH210" s="5"/>
      <c r="AI210" s="5"/>
    </row>
    <row r="211" s="1" customFormat="1" ht="45" spans="1:35">
      <c r="A211" s="24">
        <v>85</v>
      </c>
      <c r="B211" s="28" t="s">
        <v>337</v>
      </c>
      <c r="C211" s="24" t="s">
        <v>72</v>
      </c>
      <c r="D211" s="24" t="s">
        <v>496</v>
      </c>
      <c r="E211" s="25" t="s">
        <v>497</v>
      </c>
      <c r="F211" s="29" t="s">
        <v>861</v>
      </c>
      <c r="G211" s="29" t="s">
        <v>862</v>
      </c>
      <c r="H211" s="29" t="s">
        <v>863</v>
      </c>
      <c r="I211" s="53" t="s">
        <v>864</v>
      </c>
      <c r="J211" s="53" t="s">
        <v>162</v>
      </c>
      <c r="K211" s="54">
        <v>5</v>
      </c>
      <c r="L211" s="54">
        <v>5</v>
      </c>
      <c r="M211" s="54"/>
      <c r="N211" s="24">
        <v>1</v>
      </c>
      <c r="O211" s="24">
        <v>36</v>
      </c>
      <c r="P211" s="24">
        <v>128</v>
      </c>
      <c r="Q211" s="24">
        <v>1</v>
      </c>
      <c r="R211" s="24">
        <v>11</v>
      </c>
      <c r="S211" s="24">
        <v>44</v>
      </c>
      <c r="T211" s="53" t="s">
        <v>865</v>
      </c>
      <c r="U211" s="24" t="s">
        <v>164</v>
      </c>
      <c r="V211" s="1"/>
      <c r="W211" s="5"/>
      <c r="X211" s="5"/>
      <c r="Y211" s="5"/>
      <c r="Z211" s="5"/>
      <c r="AA211" s="5"/>
      <c r="AB211" s="5"/>
      <c r="AC211" s="5"/>
      <c r="AD211" s="5"/>
      <c r="AE211" s="5"/>
      <c r="AF211" s="5"/>
      <c r="AG211" s="5"/>
      <c r="AH211" s="5"/>
      <c r="AI211" s="5"/>
    </row>
    <row r="212" s="1" customFormat="1" ht="45" spans="1:35">
      <c r="A212" s="24">
        <v>86</v>
      </c>
      <c r="B212" s="28" t="s">
        <v>129</v>
      </c>
      <c r="C212" s="24" t="s">
        <v>72</v>
      </c>
      <c r="D212" s="24" t="s">
        <v>496</v>
      </c>
      <c r="E212" s="25" t="s">
        <v>497</v>
      </c>
      <c r="F212" s="29" t="s">
        <v>866</v>
      </c>
      <c r="G212" s="29" t="s">
        <v>867</v>
      </c>
      <c r="H212" s="29" t="s">
        <v>79</v>
      </c>
      <c r="I212" s="53" t="s">
        <v>868</v>
      </c>
      <c r="J212" s="53" t="s">
        <v>162</v>
      </c>
      <c r="K212" s="54">
        <v>20</v>
      </c>
      <c r="L212" s="54">
        <v>20</v>
      </c>
      <c r="M212" s="54"/>
      <c r="N212" s="24" t="s">
        <v>134</v>
      </c>
      <c r="O212" s="24" t="s">
        <v>869</v>
      </c>
      <c r="P212" s="24" t="s">
        <v>870</v>
      </c>
      <c r="Q212" s="24" t="s">
        <v>137</v>
      </c>
      <c r="R212" s="24" t="s">
        <v>871</v>
      </c>
      <c r="S212" s="24" t="s">
        <v>872</v>
      </c>
      <c r="T212" s="53" t="s">
        <v>873</v>
      </c>
      <c r="U212" s="24" t="s">
        <v>164</v>
      </c>
      <c r="V212" s="1"/>
      <c r="W212" s="5"/>
      <c r="X212" s="5"/>
      <c r="Y212" s="5"/>
      <c r="Z212" s="5"/>
      <c r="AA212" s="5"/>
      <c r="AB212" s="5"/>
      <c r="AC212" s="5"/>
      <c r="AD212" s="5"/>
      <c r="AE212" s="5"/>
      <c r="AF212" s="5"/>
      <c r="AG212" s="5"/>
      <c r="AH212" s="5"/>
      <c r="AI212" s="5"/>
    </row>
    <row r="213" s="1" customFormat="1" ht="33.75" spans="1:35">
      <c r="A213" s="24">
        <v>87</v>
      </c>
      <c r="B213" s="28" t="s">
        <v>203</v>
      </c>
      <c r="C213" s="24" t="s">
        <v>72</v>
      </c>
      <c r="D213" s="24" t="s">
        <v>496</v>
      </c>
      <c r="E213" s="25" t="s">
        <v>497</v>
      </c>
      <c r="F213" s="86" t="s">
        <v>874</v>
      </c>
      <c r="G213" s="86" t="s">
        <v>875</v>
      </c>
      <c r="H213" s="29" t="s">
        <v>79</v>
      </c>
      <c r="I213" s="38" t="s">
        <v>876</v>
      </c>
      <c r="J213" s="38" t="s">
        <v>162</v>
      </c>
      <c r="K213" s="93">
        <v>10</v>
      </c>
      <c r="L213" s="54">
        <v>10</v>
      </c>
      <c r="M213" s="94"/>
      <c r="N213" s="24">
        <v>1</v>
      </c>
      <c r="O213" s="24">
        <v>40</v>
      </c>
      <c r="P213" s="24">
        <v>126</v>
      </c>
      <c r="Q213" s="24">
        <v>1</v>
      </c>
      <c r="R213" s="24">
        <v>10</v>
      </c>
      <c r="S213" s="24">
        <v>40</v>
      </c>
      <c r="T213" s="102" t="s">
        <v>877</v>
      </c>
      <c r="U213" s="24" t="s">
        <v>164</v>
      </c>
      <c r="V213" s="1"/>
      <c r="W213" s="5"/>
      <c r="X213" s="5"/>
      <c r="Y213" s="5"/>
      <c r="Z213" s="5"/>
      <c r="AA213" s="5"/>
      <c r="AB213" s="5"/>
      <c r="AC213" s="5"/>
      <c r="AD213" s="5"/>
      <c r="AE213" s="5"/>
      <c r="AF213" s="5"/>
      <c r="AG213" s="5"/>
      <c r="AH213" s="5"/>
      <c r="AI213" s="5"/>
    </row>
    <row r="214" s="1" customFormat="1" ht="36" spans="1:35">
      <c r="A214" s="24">
        <v>88</v>
      </c>
      <c r="B214" s="38" t="s">
        <v>145</v>
      </c>
      <c r="C214" s="24" t="s">
        <v>72</v>
      </c>
      <c r="D214" s="24" t="s">
        <v>496</v>
      </c>
      <c r="E214" s="25" t="s">
        <v>497</v>
      </c>
      <c r="F214" s="38" t="s">
        <v>878</v>
      </c>
      <c r="G214" s="38" t="s">
        <v>879</v>
      </c>
      <c r="H214" s="86" t="s">
        <v>96</v>
      </c>
      <c r="I214" s="38" t="s">
        <v>880</v>
      </c>
      <c r="J214" s="33" t="s">
        <v>162</v>
      </c>
      <c r="K214" s="95">
        <v>10</v>
      </c>
      <c r="L214" s="93">
        <v>10</v>
      </c>
      <c r="M214" s="95"/>
      <c r="N214" s="24">
        <v>1</v>
      </c>
      <c r="O214" s="24">
        <v>580</v>
      </c>
      <c r="P214" s="24">
        <v>785</v>
      </c>
      <c r="Q214" s="24">
        <v>0</v>
      </c>
      <c r="R214" s="24">
        <v>48</v>
      </c>
      <c r="S214" s="24">
        <v>102</v>
      </c>
      <c r="T214" s="38" t="s">
        <v>881</v>
      </c>
      <c r="U214" s="24" t="s">
        <v>164</v>
      </c>
      <c r="V214" s="1"/>
      <c r="W214" s="5"/>
      <c r="X214" s="5"/>
      <c r="Y214" s="5"/>
      <c r="Z214" s="5"/>
      <c r="AA214" s="5"/>
      <c r="AB214" s="5"/>
      <c r="AC214" s="5"/>
      <c r="AD214" s="5"/>
      <c r="AE214" s="5"/>
      <c r="AF214" s="5"/>
      <c r="AG214" s="5"/>
      <c r="AH214" s="5"/>
      <c r="AI214" s="5"/>
    </row>
    <row r="215" s="1" customFormat="1" ht="36" spans="1:21">
      <c r="A215" s="24">
        <v>89</v>
      </c>
      <c r="B215" s="38" t="s">
        <v>170</v>
      </c>
      <c r="C215" s="24" t="s">
        <v>72</v>
      </c>
      <c r="D215" s="24" t="s">
        <v>496</v>
      </c>
      <c r="E215" s="25" t="s">
        <v>497</v>
      </c>
      <c r="F215" s="38" t="s">
        <v>882</v>
      </c>
      <c r="G215" s="38" t="s">
        <v>883</v>
      </c>
      <c r="H215" s="86" t="s">
        <v>79</v>
      </c>
      <c r="I215" s="38" t="s">
        <v>884</v>
      </c>
      <c r="J215" s="33" t="s">
        <v>162</v>
      </c>
      <c r="K215" s="95">
        <v>24</v>
      </c>
      <c r="L215" s="93">
        <v>24</v>
      </c>
      <c r="M215" s="95"/>
      <c r="N215" s="24">
        <v>1</v>
      </c>
      <c r="O215" s="24">
        <v>255</v>
      </c>
      <c r="P215" s="24">
        <v>1020</v>
      </c>
      <c r="Q215" s="24">
        <v>1</v>
      </c>
      <c r="R215" s="24">
        <v>65</v>
      </c>
      <c r="S215" s="24">
        <v>162</v>
      </c>
      <c r="T215" s="38" t="s">
        <v>885</v>
      </c>
      <c r="U215" s="24" t="s">
        <v>164</v>
      </c>
    </row>
    <row r="216" s="1" customFormat="1" ht="36" spans="1:35">
      <c r="A216" s="24">
        <v>90</v>
      </c>
      <c r="B216" s="38" t="s">
        <v>708</v>
      </c>
      <c r="C216" s="24" t="s">
        <v>72</v>
      </c>
      <c r="D216" s="24" t="s">
        <v>496</v>
      </c>
      <c r="E216" s="25" t="s">
        <v>497</v>
      </c>
      <c r="F216" s="38" t="s">
        <v>886</v>
      </c>
      <c r="G216" s="38" t="s">
        <v>887</v>
      </c>
      <c r="H216" s="86" t="s">
        <v>96</v>
      </c>
      <c r="I216" s="38" t="s">
        <v>888</v>
      </c>
      <c r="J216" s="33" t="s">
        <v>162</v>
      </c>
      <c r="K216" s="95">
        <v>7</v>
      </c>
      <c r="L216" s="93">
        <v>7</v>
      </c>
      <c r="M216" s="95"/>
      <c r="N216" s="24">
        <v>1</v>
      </c>
      <c r="O216" s="24">
        <v>663</v>
      </c>
      <c r="P216" s="24">
        <v>2452</v>
      </c>
      <c r="Q216" s="24">
        <v>0</v>
      </c>
      <c r="R216" s="24">
        <v>59</v>
      </c>
      <c r="S216" s="24">
        <v>190</v>
      </c>
      <c r="T216" s="38" t="s">
        <v>889</v>
      </c>
      <c r="U216" s="24" t="s">
        <v>164</v>
      </c>
      <c r="V216" s="1"/>
      <c r="W216" s="5"/>
      <c r="X216" s="5"/>
      <c r="Y216" s="5"/>
      <c r="Z216" s="5"/>
      <c r="AA216" s="5"/>
      <c r="AB216" s="5"/>
      <c r="AC216" s="5"/>
      <c r="AD216" s="5"/>
      <c r="AE216" s="5"/>
      <c r="AF216" s="5"/>
      <c r="AG216" s="5"/>
      <c r="AH216" s="5"/>
      <c r="AI216" s="5"/>
    </row>
    <row r="217" s="1" customFormat="1" ht="36" spans="1:21">
      <c r="A217" s="24">
        <v>91</v>
      </c>
      <c r="B217" s="38" t="s">
        <v>165</v>
      </c>
      <c r="C217" s="24" t="s">
        <v>72</v>
      </c>
      <c r="D217" s="24" t="s">
        <v>496</v>
      </c>
      <c r="E217" s="25" t="s">
        <v>497</v>
      </c>
      <c r="F217" s="38" t="s">
        <v>890</v>
      </c>
      <c r="G217" s="38" t="s">
        <v>891</v>
      </c>
      <c r="H217" s="86" t="s">
        <v>96</v>
      </c>
      <c r="I217" s="38" t="s">
        <v>892</v>
      </c>
      <c r="J217" s="33" t="s">
        <v>162</v>
      </c>
      <c r="K217" s="95">
        <v>6</v>
      </c>
      <c r="L217" s="93">
        <v>6</v>
      </c>
      <c r="M217" s="95"/>
      <c r="N217" s="24">
        <v>1</v>
      </c>
      <c r="O217" s="24">
        <v>150</v>
      </c>
      <c r="P217" s="24">
        <v>530</v>
      </c>
      <c r="Q217" s="24">
        <v>0</v>
      </c>
      <c r="R217" s="24">
        <v>20</v>
      </c>
      <c r="S217" s="24">
        <v>61</v>
      </c>
      <c r="T217" s="38" t="s">
        <v>893</v>
      </c>
      <c r="U217" s="24" t="s">
        <v>164</v>
      </c>
    </row>
    <row r="218" s="1" customFormat="1" ht="60" spans="1:21">
      <c r="A218" s="24">
        <v>92</v>
      </c>
      <c r="B218" s="38" t="s">
        <v>105</v>
      </c>
      <c r="C218" s="24" t="s">
        <v>72</v>
      </c>
      <c r="D218" s="24" t="s">
        <v>496</v>
      </c>
      <c r="E218" s="25" t="s">
        <v>497</v>
      </c>
      <c r="F218" s="38" t="s">
        <v>894</v>
      </c>
      <c r="G218" s="46" t="s">
        <v>895</v>
      </c>
      <c r="H218" s="38" t="s">
        <v>822</v>
      </c>
      <c r="I218" s="51" t="s">
        <v>896</v>
      </c>
      <c r="J218" s="33" t="s">
        <v>162</v>
      </c>
      <c r="K218" s="96">
        <v>22</v>
      </c>
      <c r="L218" s="93">
        <v>22</v>
      </c>
      <c r="M218" s="96"/>
      <c r="N218" s="24">
        <v>1</v>
      </c>
      <c r="O218" s="24">
        <v>68</v>
      </c>
      <c r="P218" s="24">
        <v>235</v>
      </c>
      <c r="Q218" s="24">
        <v>0</v>
      </c>
      <c r="R218" s="24">
        <v>5</v>
      </c>
      <c r="S218" s="24">
        <v>15</v>
      </c>
      <c r="T218" s="46" t="s">
        <v>897</v>
      </c>
      <c r="U218" s="24" t="s">
        <v>164</v>
      </c>
    </row>
    <row r="219" s="1" customFormat="1" ht="60" spans="1:35">
      <c r="A219" s="24">
        <v>93</v>
      </c>
      <c r="B219" s="38" t="s">
        <v>235</v>
      </c>
      <c r="C219" s="24" t="s">
        <v>72</v>
      </c>
      <c r="D219" s="24" t="s">
        <v>496</v>
      </c>
      <c r="E219" s="25" t="s">
        <v>497</v>
      </c>
      <c r="F219" s="38" t="s">
        <v>898</v>
      </c>
      <c r="G219" s="38" t="s">
        <v>899</v>
      </c>
      <c r="H219" s="86" t="s">
        <v>79</v>
      </c>
      <c r="I219" s="38" t="s">
        <v>900</v>
      </c>
      <c r="J219" s="33" t="s">
        <v>162</v>
      </c>
      <c r="K219" s="97">
        <v>8</v>
      </c>
      <c r="L219" s="93">
        <v>8</v>
      </c>
      <c r="M219" s="95"/>
      <c r="N219" s="24">
        <v>1</v>
      </c>
      <c r="O219" s="24">
        <v>70</v>
      </c>
      <c r="P219" s="24">
        <v>210</v>
      </c>
      <c r="Q219" s="24">
        <v>0</v>
      </c>
      <c r="R219" s="24">
        <v>4</v>
      </c>
      <c r="S219" s="24">
        <v>16</v>
      </c>
      <c r="T219" s="38" t="s">
        <v>901</v>
      </c>
      <c r="U219" s="24" t="s">
        <v>164</v>
      </c>
      <c r="V219" s="1"/>
      <c r="W219" s="5"/>
      <c r="X219" s="5"/>
      <c r="Y219" s="5"/>
      <c r="Z219" s="5"/>
      <c r="AA219" s="5"/>
      <c r="AB219" s="5"/>
      <c r="AC219" s="5"/>
      <c r="AD219" s="5"/>
      <c r="AE219" s="5"/>
      <c r="AF219" s="5"/>
      <c r="AG219" s="5"/>
      <c r="AH219" s="5"/>
      <c r="AI219" s="5"/>
    </row>
    <row r="220" s="1" customFormat="1" ht="25.5" spans="1:21">
      <c r="A220" s="24">
        <v>94</v>
      </c>
      <c r="B220" s="38" t="s">
        <v>84</v>
      </c>
      <c r="C220" s="24" t="s">
        <v>72</v>
      </c>
      <c r="D220" s="24" t="s">
        <v>496</v>
      </c>
      <c r="E220" s="25" t="s">
        <v>497</v>
      </c>
      <c r="F220" s="38" t="s">
        <v>902</v>
      </c>
      <c r="G220" s="38" t="s">
        <v>903</v>
      </c>
      <c r="H220" s="86" t="s">
        <v>79</v>
      </c>
      <c r="I220" s="38" t="s">
        <v>904</v>
      </c>
      <c r="J220" s="33" t="s">
        <v>162</v>
      </c>
      <c r="K220" s="95">
        <v>21</v>
      </c>
      <c r="L220" s="93">
        <v>21</v>
      </c>
      <c r="M220" s="95"/>
      <c r="N220" s="24">
        <v>1</v>
      </c>
      <c r="O220" s="24">
        <v>350</v>
      </c>
      <c r="P220" s="24">
        <v>1480</v>
      </c>
      <c r="Q220" s="24">
        <v>1</v>
      </c>
      <c r="R220" s="24">
        <v>85</v>
      </c>
      <c r="S220" s="24">
        <v>386</v>
      </c>
      <c r="T220" s="38" t="s">
        <v>905</v>
      </c>
      <c r="U220" s="24" t="s">
        <v>164</v>
      </c>
    </row>
    <row r="221" s="1" customFormat="1" ht="36" spans="1:21">
      <c r="A221" s="24">
        <v>95</v>
      </c>
      <c r="B221" s="38" t="s">
        <v>337</v>
      </c>
      <c r="C221" s="24" t="s">
        <v>72</v>
      </c>
      <c r="D221" s="24" t="s">
        <v>496</v>
      </c>
      <c r="E221" s="25" t="s">
        <v>497</v>
      </c>
      <c r="F221" s="38" t="s">
        <v>906</v>
      </c>
      <c r="G221" s="38" t="s">
        <v>907</v>
      </c>
      <c r="H221" s="86" t="s">
        <v>79</v>
      </c>
      <c r="I221" s="98" t="s">
        <v>908</v>
      </c>
      <c r="J221" s="33" t="s">
        <v>162</v>
      </c>
      <c r="K221" s="99">
        <v>28</v>
      </c>
      <c r="L221" s="93">
        <v>28</v>
      </c>
      <c r="M221" s="99"/>
      <c r="N221" s="24">
        <v>1</v>
      </c>
      <c r="O221" s="24">
        <v>33</v>
      </c>
      <c r="P221" s="24">
        <v>49</v>
      </c>
      <c r="Q221" s="24">
        <v>1</v>
      </c>
      <c r="R221" s="24">
        <v>4</v>
      </c>
      <c r="S221" s="24">
        <v>9</v>
      </c>
      <c r="T221" s="38" t="s">
        <v>909</v>
      </c>
      <c r="U221" s="24" t="s">
        <v>164</v>
      </c>
    </row>
    <row r="222" s="1" customFormat="1" ht="96" spans="1:21">
      <c r="A222" s="24">
        <v>96</v>
      </c>
      <c r="B222" s="38" t="s">
        <v>111</v>
      </c>
      <c r="C222" s="24" t="s">
        <v>72</v>
      </c>
      <c r="D222" s="24" t="s">
        <v>496</v>
      </c>
      <c r="E222" s="25" t="s">
        <v>497</v>
      </c>
      <c r="F222" s="88" t="s">
        <v>910</v>
      </c>
      <c r="G222" s="89" t="s">
        <v>911</v>
      </c>
      <c r="H222" s="90" t="s">
        <v>79</v>
      </c>
      <c r="I222" s="90" t="s">
        <v>912</v>
      </c>
      <c r="J222" s="24" t="s">
        <v>210</v>
      </c>
      <c r="K222" s="90">
        <v>25</v>
      </c>
      <c r="L222" s="90">
        <v>25</v>
      </c>
      <c r="M222" s="100"/>
      <c r="N222" s="90">
        <v>1</v>
      </c>
      <c r="O222" s="90">
        <v>726</v>
      </c>
      <c r="P222" s="90">
        <v>1500</v>
      </c>
      <c r="Q222" s="90">
        <v>1</v>
      </c>
      <c r="R222" s="90">
        <v>8</v>
      </c>
      <c r="S222" s="90">
        <v>20</v>
      </c>
      <c r="T222" s="88" t="s">
        <v>913</v>
      </c>
      <c r="U222" s="38"/>
    </row>
    <row r="223" s="1" customFormat="1" ht="76.5" spans="1:21">
      <c r="A223" s="24">
        <v>97</v>
      </c>
      <c r="B223" s="24" t="s">
        <v>156</v>
      </c>
      <c r="C223" s="24" t="s">
        <v>72</v>
      </c>
      <c r="D223" s="24" t="s">
        <v>496</v>
      </c>
      <c r="E223" s="25" t="s">
        <v>497</v>
      </c>
      <c r="F223" s="24" t="s">
        <v>914</v>
      </c>
      <c r="G223" s="25" t="s">
        <v>915</v>
      </c>
      <c r="H223" s="24" t="s">
        <v>79</v>
      </c>
      <c r="I223" s="24" t="s">
        <v>347</v>
      </c>
      <c r="J223" s="24" t="s">
        <v>210</v>
      </c>
      <c r="K223" s="24">
        <v>15</v>
      </c>
      <c r="L223" s="24">
        <v>15</v>
      </c>
      <c r="M223" s="24"/>
      <c r="N223" s="24">
        <v>1</v>
      </c>
      <c r="O223" s="24">
        <v>747</v>
      </c>
      <c r="P223" s="24">
        <v>2783</v>
      </c>
      <c r="Q223" s="24">
        <v>0</v>
      </c>
      <c r="R223" s="24">
        <v>124</v>
      </c>
      <c r="S223" s="24">
        <v>488</v>
      </c>
      <c r="T223" s="24" t="s">
        <v>916</v>
      </c>
      <c r="U223" s="24" t="s">
        <v>164</v>
      </c>
    </row>
    <row r="224" s="1" customFormat="1" ht="51" spans="1:21">
      <c r="A224" s="24">
        <v>98</v>
      </c>
      <c r="B224" s="24" t="s">
        <v>298</v>
      </c>
      <c r="C224" s="24" t="s">
        <v>72</v>
      </c>
      <c r="D224" s="24" t="s">
        <v>496</v>
      </c>
      <c r="E224" s="25" t="s">
        <v>497</v>
      </c>
      <c r="F224" s="24" t="s">
        <v>917</v>
      </c>
      <c r="G224" s="25" t="s">
        <v>918</v>
      </c>
      <c r="H224" s="24" t="s">
        <v>79</v>
      </c>
      <c r="I224" s="24" t="s">
        <v>301</v>
      </c>
      <c r="J224" s="24" t="s">
        <v>210</v>
      </c>
      <c r="K224" s="24">
        <v>49</v>
      </c>
      <c r="L224" s="24">
        <v>49</v>
      </c>
      <c r="M224" s="24"/>
      <c r="N224" s="24">
        <v>1</v>
      </c>
      <c r="O224" s="24">
        <v>875</v>
      </c>
      <c r="P224" s="24">
        <v>3771</v>
      </c>
      <c r="Q224" s="24">
        <v>1</v>
      </c>
      <c r="R224" s="24">
        <v>212</v>
      </c>
      <c r="S224" s="24">
        <v>771</v>
      </c>
      <c r="T224" s="24" t="s">
        <v>919</v>
      </c>
      <c r="U224" s="24" t="s">
        <v>164</v>
      </c>
    </row>
    <row r="225" s="1" customFormat="1" ht="63.75" spans="1:35">
      <c r="A225" s="24">
        <v>99</v>
      </c>
      <c r="B225" s="24" t="s">
        <v>170</v>
      </c>
      <c r="C225" s="24" t="s">
        <v>72</v>
      </c>
      <c r="D225" s="24" t="s">
        <v>496</v>
      </c>
      <c r="E225" s="25" t="s">
        <v>497</v>
      </c>
      <c r="F225" s="24" t="s">
        <v>920</v>
      </c>
      <c r="G225" s="25" t="s">
        <v>921</v>
      </c>
      <c r="H225" s="24" t="s">
        <v>79</v>
      </c>
      <c r="I225" s="24" t="s">
        <v>922</v>
      </c>
      <c r="J225" s="24" t="s">
        <v>210</v>
      </c>
      <c r="K225" s="24">
        <v>16</v>
      </c>
      <c r="L225" s="24">
        <v>16</v>
      </c>
      <c r="M225" s="24"/>
      <c r="N225" s="24">
        <v>1</v>
      </c>
      <c r="O225" s="24">
        <v>539</v>
      </c>
      <c r="P225" s="24">
        <v>2153</v>
      </c>
      <c r="Q225" s="24">
        <v>1</v>
      </c>
      <c r="R225" s="24">
        <v>78</v>
      </c>
      <c r="S225" s="24">
        <v>165</v>
      </c>
      <c r="T225" s="24" t="s">
        <v>923</v>
      </c>
      <c r="U225" s="24" t="s">
        <v>164</v>
      </c>
      <c r="V225" s="1"/>
      <c r="W225" s="5"/>
      <c r="X225" s="5"/>
      <c r="Y225" s="5"/>
      <c r="Z225" s="5"/>
      <c r="AA225" s="5"/>
      <c r="AB225" s="5"/>
      <c r="AC225" s="5"/>
      <c r="AD225" s="5"/>
      <c r="AE225" s="5"/>
      <c r="AF225" s="5"/>
      <c r="AG225" s="5"/>
      <c r="AH225" s="5"/>
      <c r="AI225" s="5"/>
    </row>
    <row r="226" s="1" customFormat="1" ht="63.75" spans="1:21">
      <c r="A226" s="24">
        <v>100</v>
      </c>
      <c r="B226" s="24" t="s">
        <v>354</v>
      </c>
      <c r="C226" s="24" t="s">
        <v>72</v>
      </c>
      <c r="D226" s="24" t="s">
        <v>496</v>
      </c>
      <c r="E226" s="25" t="s">
        <v>497</v>
      </c>
      <c r="F226" s="24" t="s">
        <v>924</v>
      </c>
      <c r="G226" s="25" t="s">
        <v>925</v>
      </c>
      <c r="H226" s="24" t="s">
        <v>79</v>
      </c>
      <c r="I226" s="24" t="s">
        <v>926</v>
      </c>
      <c r="J226" s="24" t="s">
        <v>210</v>
      </c>
      <c r="K226" s="24">
        <v>13</v>
      </c>
      <c r="L226" s="24">
        <v>13</v>
      </c>
      <c r="M226" s="24"/>
      <c r="N226" s="24">
        <v>1</v>
      </c>
      <c r="O226" s="24">
        <v>673</v>
      </c>
      <c r="P226" s="24">
        <v>2359</v>
      </c>
      <c r="Q226" s="24">
        <v>1</v>
      </c>
      <c r="R226" s="24">
        <v>124</v>
      </c>
      <c r="S226" s="24">
        <v>410</v>
      </c>
      <c r="T226" s="24" t="s">
        <v>927</v>
      </c>
      <c r="U226" s="24" t="s">
        <v>164</v>
      </c>
    </row>
    <row r="227" s="1" customFormat="1" ht="76.5" spans="1:21">
      <c r="A227" s="24">
        <v>101</v>
      </c>
      <c r="B227" s="24" t="s">
        <v>354</v>
      </c>
      <c r="C227" s="24" t="s">
        <v>72</v>
      </c>
      <c r="D227" s="24" t="s">
        <v>496</v>
      </c>
      <c r="E227" s="25" t="s">
        <v>497</v>
      </c>
      <c r="F227" s="24" t="s">
        <v>928</v>
      </c>
      <c r="G227" s="25" t="s">
        <v>929</v>
      </c>
      <c r="H227" s="24" t="s">
        <v>79</v>
      </c>
      <c r="I227" s="24" t="s">
        <v>574</v>
      </c>
      <c r="J227" s="24" t="s">
        <v>210</v>
      </c>
      <c r="K227" s="24">
        <v>15</v>
      </c>
      <c r="L227" s="24">
        <v>15</v>
      </c>
      <c r="M227" s="24"/>
      <c r="N227" s="24">
        <v>1</v>
      </c>
      <c r="O227" s="24">
        <v>35</v>
      </c>
      <c r="P227" s="24">
        <v>155</v>
      </c>
      <c r="Q227" s="24">
        <v>1</v>
      </c>
      <c r="R227" s="24">
        <v>8</v>
      </c>
      <c r="S227" s="24">
        <v>42</v>
      </c>
      <c r="T227" s="24" t="s">
        <v>930</v>
      </c>
      <c r="U227" s="24" t="s">
        <v>164</v>
      </c>
    </row>
    <row r="228" s="1" customFormat="1" ht="38" customHeight="1" spans="1:21">
      <c r="A228" s="91" t="s">
        <v>931</v>
      </c>
      <c r="B228" s="92"/>
      <c r="C228" s="10" t="s">
        <v>72</v>
      </c>
      <c r="D228" s="10" t="s">
        <v>932</v>
      </c>
      <c r="E228" s="10" t="s">
        <v>933</v>
      </c>
      <c r="F228" s="24"/>
      <c r="G228" s="25"/>
      <c r="H228" s="24"/>
      <c r="I228" s="24"/>
      <c r="J228" s="24"/>
      <c r="K228" s="19">
        <v>1350</v>
      </c>
      <c r="L228" s="19">
        <v>1350</v>
      </c>
      <c r="M228" s="24"/>
      <c r="N228" s="19">
        <v>382</v>
      </c>
      <c r="O228" s="19">
        <v>6215</v>
      </c>
      <c r="P228" s="19">
        <v>2154</v>
      </c>
      <c r="Q228" s="19">
        <v>138</v>
      </c>
      <c r="R228" s="19">
        <v>6215</v>
      </c>
      <c r="S228" s="19">
        <v>20000</v>
      </c>
      <c r="T228" s="24"/>
      <c r="U228" s="24"/>
    </row>
    <row r="229" s="1" customFormat="1" ht="51" spans="1:21">
      <c r="A229" s="24">
        <v>1</v>
      </c>
      <c r="B229" s="24" t="s">
        <v>318</v>
      </c>
      <c r="C229" s="24" t="s">
        <v>72</v>
      </c>
      <c r="D229" s="24" t="s">
        <v>932</v>
      </c>
      <c r="E229" s="24" t="s">
        <v>933</v>
      </c>
      <c r="F229" s="24" t="s">
        <v>934</v>
      </c>
      <c r="G229" s="25" t="s">
        <v>935</v>
      </c>
      <c r="H229" s="24"/>
      <c r="I229" s="24" t="s">
        <v>318</v>
      </c>
      <c r="J229" s="24" t="s">
        <v>936</v>
      </c>
      <c r="K229" s="24">
        <v>51</v>
      </c>
      <c r="L229" s="24">
        <v>51</v>
      </c>
      <c r="M229" s="24"/>
      <c r="N229" s="24">
        <v>14</v>
      </c>
      <c r="O229" s="24">
        <v>314</v>
      </c>
      <c r="P229" s="24">
        <v>1256</v>
      </c>
      <c r="Q229" s="24">
        <v>7</v>
      </c>
      <c r="R229" s="24">
        <v>314</v>
      </c>
      <c r="S229" s="24">
        <v>1256</v>
      </c>
      <c r="T229" s="24" t="s">
        <v>937</v>
      </c>
      <c r="U229" s="24" t="s">
        <v>90</v>
      </c>
    </row>
    <row r="230" s="1" customFormat="1" ht="51" spans="1:21">
      <c r="A230" s="24">
        <v>2</v>
      </c>
      <c r="B230" s="24" t="s">
        <v>105</v>
      </c>
      <c r="C230" s="24" t="s">
        <v>72</v>
      </c>
      <c r="D230" s="24" t="s">
        <v>932</v>
      </c>
      <c r="E230" s="24" t="s">
        <v>933</v>
      </c>
      <c r="F230" s="24" t="s">
        <v>938</v>
      </c>
      <c r="G230" s="25" t="s">
        <v>939</v>
      </c>
      <c r="H230" s="24"/>
      <c r="I230" s="24" t="s">
        <v>105</v>
      </c>
      <c r="J230" s="24" t="s">
        <v>936</v>
      </c>
      <c r="K230" s="24">
        <v>96</v>
      </c>
      <c r="L230" s="24">
        <v>96</v>
      </c>
      <c r="M230" s="24"/>
      <c r="N230" s="24">
        <v>21</v>
      </c>
      <c r="O230" s="24">
        <v>325</v>
      </c>
      <c r="P230" s="24">
        <v>1024</v>
      </c>
      <c r="Q230" s="24">
        <v>4</v>
      </c>
      <c r="R230" s="24">
        <v>325</v>
      </c>
      <c r="S230" s="24">
        <v>1024</v>
      </c>
      <c r="T230" s="24" t="s">
        <v>940</v>
      </c>
      <c r="U230" s="24" t="s">
        <v>90</v>
      </c>
    </row>
    <row r="231" s="1" customFormat="1" ht="51" spans="1:21">
      <c r="A231" s="24">
        <v>3</v>
      </c>
      <c r="B231" s="24" t="s">
        <v>84</v>
      </c>
      <c r="C231" s="24" t="s">
        <v>72</v>
      </c>
      <c r="D231" s="24" t="s">
        <v>932</v>
      </c>
      <c r="E231" s="24" t="s">
        <v>933</v>
      </c>
      <c r="F231" s="24" t="s">
        <v>941</v>
      </c>
      <c r="G231" s="25" t="s">
        <v>942</v>
      </c>
      <c r="H231" s="24"/>
      <c r="I231" s="24" t="s">
        <v>84</v>
      </c>
      <c r="J231" s="24" t="s">
        <v>936</v>
      </c>
      <c r="K231" s="24">
        <v>24</v>
      </c>
      <c r="L231" s="24">
        <v>24</v>
      </c>
      <c r="M231" s="24"/>
      <c r="N231" s="24">
        <v>12</v>
      </c>
      <c r="O231" s="24">
        <v>140</v>
      </c>
      <c r="P231" s="24">
        <v>433</v>
      </c>
      <c r="Q231" s="24">
        <v>4</v>
      </c>
      <c r="R231" s="24">
        <v>140</v>
      </c>
      <c r="S231" s="24">
        <v>433</v>
      </c>
      <c r="T231" s="24" t="s">
        <v>943</v>
      </c>
      <c r="U231" s="24" t="s">
        <v>90</v>
      </c>
    </row>
    <row r="232" s="1" customFormat="1" ht="51" spans="1:21">
      <c r="A232" s="24">
        <v>4</v>
      </c>
      <c r="B232" s="24" t="s">
        <v>170</v>
      </c>
      <c r="C232" s="24" t="s">
        <v>72</v>
      </c>
      <c r="D232" s="24" t="s">
        <v>932</v>
      </c>
      <c r="E232" s="24" t="s">
        <v>933</v>
      </c>
      <c r="F232" s="24" t="s">
        <v>944</v>
      </c>
      <c r="G232" s="25" t="s">
        <v>945</v>
      </c>
      <c r="H232" s="24"/>
      <c r="I232" s="24" t="s">
        <v>170</v>
      </c>
      <c r="J232" s="24" t="s">
        <v>936</v>
      </c>
      <c r="K232" s="24">
        <v>25</v>
      </c>
      <c r="L232" s="24">
        <v>25</v>
      </c>
      <c r="M232" s="24"/>
      <c r="N232" s="24">
        <v>18</v>
      </c>
      <c r="O232" s="24">
        <v>138</v>
      </c>
      <c r="P232" s="24">
        <v>414</v>
      </c>
      <c r="Q232" s="24">
        <v>5</v>
      </c>
      <c r="R232" s="24">
        <f t="shared" ref="R232:R253" si="9">O232</f>
        <v>138</v>
      </c>
      <c r="S232" s="24">
        <v>414</v>
      </c>
      <c r="T232" s="24" t="s">
        <v>946</v>
      </c>
      <c r="U232" s="24" t="s">
        <v>90</v>
      </c>
    </row>
    <row r="233" s="1" customFormat="1" ht="51" spans="1:21">
      <c r="A233" s="24">
        <v>5</v>
      </c>
      <c r="B233" s="24" t="s">
        <v>248</v>
      </c>
      <c r="C233" s="24" t="s">
        <v>72</v>
      </c>
      <c r="D233" s="24" t="s">
        <v>932</v>
      </c>
      <c r="E233" s="24" t="s">
        <v>933</v>
      </c>
      <c r="F233" s="24" t="s">
        <v>947</v>
      </c>
      <c r="G233" s="25" t="s">
        <v>948</v>
      </c>
      <c r="H233" s="24"/>
      <c r="I233" s="24" t="s">
        <v>248</v>
      </c>
      <c r="J233" s="24" t="s">
        <v>936</v>
      </c>
      <c r="K233" s="24">
        <v>33</v>
      </c>
      <c r="L233" s="24">
        <v>33</v>
      </c>
      <c r="M233" s="24"/>
      <c r="N233" s="24">
        <v>17</v>
      </c>
      <c r="O233" s="24">
        <v>85</v>
      </c>
      <c r="P233" s="24">
        <v>300</v>
      </c>
      <c r="Q233" s="24">
        <v>4</v>
      </c>
      <c r="R233" s="24">
        <v>85</v>
      </c>
      <c r="S233" s="24">
        <v>300</v>
      </c>
      <c r="T233" s="24" t="s">
        <v>949</v>
      </c>
      <c r="U233" s="24" t="s">
        <v>90</v>
      </c>
    </row>
    <row r="234" s="1" customFormat="1" ht="51" spans="1:21">
      <c r="A234" s="24">
        <v>6</v>
      </c>
      <c r="B234" s="24" t="s">
        <v>190</v>
      </c>
      <c r="C234" s="24" t="s">
        <v>72</v>
      </c>
      <c r="D234" s="24" t="s">
        <v>932</v>
      </c>
      <c r="E234" s="24" t="s">
        <v>933</v>
      </c>
      <c r="F234" s="24" t="s">
        <v>950</v>
      </c>
      <c r="G234" s="25" t="s">
        <v>951</v>
      </c>
      <c r="H234" s="24"/>
      <c r="I234" s="24" t="s">
        <v>190</v>
      </c>
      <c r="J234" s="24" t="s">
        <v>936</v>
      </c>
      <c r="K234" s="24">
        <v>40</v>
      </c>
      <c r="L234" s="24">
        <v>40</v>
      </c>
      <c r="M234" s="24"/>
      <c r="N234" s="24">
        <v>9</v>
      </c>
      <c r="O234" s="24">
        <v>165</v>
      </c>
      <c r="P234" s="24">
        <v>500</v>
      </c>
      <c r="Q234" s="24">
        <v>4</v>
      </c>
      <c r="R234" s="24">
        <f t="shared" si="9"/>
        <v>165</v>
      </c>
      <c r="S234" s="24">
        <v>500</v>
      </c>
      <c r="T234" s="24" t="s">
        <v>952</v>
      </c>
      <c r="U234" s="24" t="s">
        <v>90</v>
      </c>
    </row>
    <row r="235" s="1" customFormat="1" ht="51" spans="1:21">
      <c r="A235" s="24">
        <v>7</v>
      </c>
      <c r="B235" s="24" t="s">
        <v>156</v>
      </c>
      <c r="C235" s="24" t="s">
        <v>72</v>
      </c>
      <c r="D235" s="24" t="s">
        <v>932</v>
      </c>
      <c r="E235" s="24" t="s">
        <v>933</v>
      </c>
      <c r="F235" s="24" t="s">
        <v>953</v>
      </c>
      <c r="G235" s="25" t="s">
        <v>954</v>
      </c>
      <c r="H235" s="24"/>
      <c r="I235" s="24" t="s">
        <v>156</v>
      </c>
      <c r="J235" s="24" t="s">
        <v>936</v>
      </c>
      <c r="K235" s="24">
        <v>30</v>
      </c>
      <c r="L235" s="24">
        <v>30</v>
      </c>
      <c r="M235" s="24"/>
      <c r="N235" s="24">
        <v>6</v>
      </c>
      <c r="O235" s="24">
        <v>181</v>
      </c>
      <c r="P235" s="24">
        <v>542</v>
      </c>
      <c r="Q235" s="24">
        <v>2</v>
      </c>
      <c r="R235" s="24">
        <f t="shared" si="9"/>
        <v>181</v>
      </c>
      <c r="S235" s="24">
        <v>542</v>
      </c>
      <c r="T235" s="24" t="s">
        <v>955</v>
      </c>
      <c r="U235" s="24" t="s">
        <v>90</v>
      </c>
    </row>
    <row r="236" s="1" customFormat="1" ht="38.25" spans="1:21">
      <c r="A236" s="24">
        <v>8</v>
      </c>
      <c r="B236" s="24" t="s">
        <v>76</v>
      </c>
      <c r="C236" s="24" t="s">
        <v>72</v>
      </c>
      <c r="D236" s="24" t="s">
        <v>932</v>
      </c>
      <c r="E236" s="24" t="s">
        <v>933</v>
      </c>
      <c r="F236" s="24" t="s">
        <v>956</v>
      </c>
      <c r="G236" s="25" t="s">
        <v>957</v>
      </c>
      <c r="H236" s="24"/>
      <c r="I236" s="24" t="s">
        <v>76</v>
      </c>
      <c r="J236" s="24" t="s">
        <v>936</v>
      </c>
      <c r="K236" s="24">
        <v>107</v>
      </c>
      <c r="L236" s="24">
        <v>107</v>
      </c>
      <c r="M236" s="24"/>
      <c r="N236" s="24">
        <v>33</v>
      </c>
      <c r="O236" s="24">
        <v>430</v>
      </c>
      <c r="P236" s="24">
        <v>1100</v>
      </c>
      <c r="Q236" s="24">
        <v>6</v>
      </c>
      <c r="R236" s="24">
        <f t="shared" si="9"/>
        <v>430</v>
      </c>
      <c r="S236" s="24">
        <v>1100</v>
      </c>
      <c r="T236" s="24" t="s">
        <v>958</v>
      </c>
      <c r="U236" s="24" t="s">
        <v>90</v>
      </c>
    </row>
    <row r="237" s="1" customFormat="1" ht="38.25" spans="1:21">
      <c r="A237" s="24">
        <v>9</v>
      </c>
      <c r="B237" s="24" t="s">
        <v>165</v>
      </c>
      <c r="C237" s="24" t="s">
        <v>72</v>
      </c>
      <c r="D237" s="24" t="s">
        <v>932</v>
      </c>
      <c r="E237" s="24" t="s">
        <v>933</v>
      </c>
      <c r="F237" s="24" t="s">
        <v>959</v>
      </c>
      <c r="G237" s="25" t="s">
        <v>960</v>
      </c>
      <c r="H237" s="24"/>
      <c r="I237" s="24" t="s">
        <v>165</v>
      </c>
      <c r="J237" s="24" t="s">
        <v>936</v>
      </c>
      <c r="K237" s="24">
        <v>65</v>
      </c>
      <c r="L237" s="24">
        <v>65</v>
      </c>
      <c r="M237" s="24"/>
      <c r="N237" s="24">
        <v>27</v>
      </c>
      <c r="O237" s="24">
        <v>348</v>
      </c>
      <c r="P237" s="24">
        <v>1040</v>
      </c>
      <c r="Q237" s="24">
        <v>6</v>
      </c>
      <c r="R237" s="24">
        <f t="shared" si="9"/>
        <v>348</v>
      </c>
      <c r="S237" s="24">
        <v>1040</v>
      </c>
      <c r="T237" s="24" t="s">
        <v>961</v>
      </c>
      <c r="U237" s="24" t="s">
        <v>90</v>
      </c>
    </row>
    <row r="238" s="1" customFormat="1" ht="38.25" spans="1:21">
      <c r="A238" s="24">
        <v>10</v>
      </c>
      <c r="B238" s="24" t="s">
        <v>402</v>
      </c>
      <c r="C238" s="24" t="s">
        <v>72</v>
      </c>
      <c r="D238" s="24" t="s">
        <v>932</v>
      </c>
      <c r="E238" s="24" t="s">
        <v>933</v>
      </c>
      <c r="F238" s="24" t="s">
        <v>962</v>
      </c>
      <c r="G238" s="25" t="s">
        <v>963</v>
      </c>
      <c r="H238" s="24"/>
      <c r="I238" s="24" t="s">
        <v>402</v>
      </c>
      <c r="J238" s="24" t="s">
        <v>936</v>
      </c>
      <c r="K238" s="24">
        <v>110</v>
      </c>
      <c r="L238" s="24">
        <v>110</v>
      </c>
      <c r="M238" s="24"/>
      <c r="N238" s="24">
        <v>23</v>
      </c>
      <c r="O238" s="24">
        <v>648</v>
      </c>
      <c r="P238" s="24">
        <v>2230</v>
      </c>
      <c r="Q238" s="24">
        <v>13</v>
      </c>
      <c r="R238" s="24">
        <f t="shared" si="9"/>
        <v>648</v>
      </c>
      <c r="S238" s="24">
        <v>2230</v>
      </c>
      <c r="T238" s="24" t="s">
        <v>964</v>
      </c>
      <c r="U238" s="24" t="s">
        <v>90</v>
      </c>
    </row>
    <row r="239" s="1" customFormat="1" ht="38.25" spans="1:21">
      <c r="A239" s="24">
        <v>11</v>
      </c>
      <c r="B239" s="24" t="s">
        <v>100</v>
      </c>
      <c r="C239" s="24" t="s">
        <v>72</v>
      </c>
      <c r="D239" s="24" t="s">
        <v>932</v>
      </c>
      <c r="E239" s="24" t="s">
        <v>933</v>
      </c>
      <c r="F239" s="24" t="s">
        <v>965</v>
      </c>
      <c r="G239" s="25" t="s">
        <v>966</v>
      </c>
      <c r="H239" s="24"/>
      <c r="I239" s="24" t="s">
        <v>100</v>
      </c>
      <c r="J239" s="24" t="s">
        <v>936</v>
      </c>
      <c r="K239" s="24">
        <v>54</v>
      </c>
      <c r="L239" s="24">
        <v>54</v>
      </c>
      <c r="M239" s="24"/>
      <c r="N239" s="24">
        <v>33</v>
      </c>
      <c r="O239" s="24">
        <v>139</v>
      </c>
      <c r="P239" s="24">
        <v>678</v>
      </c>
      <c r="Q239" s="24">
        <v>14</v>
      </c>
      <c r="R239" s="24">
        <f t="shared" si="9"/>
        <v>139</v>
      </c>
      <c r="S239" s="24">
        <v>678</v>
      </c>
      <c r="T239" s="24" t="s">
        <v>967</v>
      </c>
      <c r="U239" s="24" t="s">
        <v>90</v>
      </c>
    </row>
    <row r="240" s="1" customFormat="1" ht="38.25" spans="1:21">
      <c r="A240" s="24">
        <v>12</v>
      </c>
      <c r="B240" s="24" t="s">
        <v>111</v>
      </c>
      <c r="C240" s="24" t="s">
        <v>72</v>
      </c>
      <c r="D240" s="24" t="s">
        <v>932</v>
      </c>
      <c r="E240" s="24" t="s">
        <v>933</v>
      </c>
      <c r="F240" s="24" t="s">
        <v>968</v>
      </c>
      <c r="G240" s="25" t="s">
        <v>969</v>
      </c>
      <c r="H240" s="24"/>
      <c r="I240" s="24" t="s">
        <v>111</v>
      </c>
      <c r="J240" s="24" t="s">
        <v>936</v>
      </c>
      <c r="K240" s="24">
        <v>37</v>
      </c>
      <c r="L240" s="24">
        <v>37</v>
      </c>
      <c r="M240" s="24"/>
      <c r="N240" s="24">
        <v>22</v>
      </c>
      <c r="O240" s="24">
        <v>158</v>
      </c>
      <c r="P240" s="24">
        <v>650</v>
      </c>
      <c r="Q240" s="24">
        <v>4</v>
      </c>
      <c r="R240" s="24">
        <f t="shared" si="9"/>
        <v>158</v>
      </c>
      <c r="S240" s="24">
        <v>650</v>
      </c>
      <c r="T240" s="24" t="s">
        <v>970</v>
      </c>
      <c r="U240" s="24" t="s">
        <v>90</v>
      </c>
    </row>
    <row r="241" s="1" customFormat="1" ht="51" spans="1:21">
      <c r="A241" s="24">
        <v>13</v>
      </c>
      <c r="B241" s="24" t="s">
        <v>91</v>
      </c>
      <c r="C241" s="24" t="s">
        <v>72</v>
      </c>
      <c r="D241" s="24" t="s">
        <v>932</v>
      </c>
      <c r="E241" s="24" t="s">
        <v>933</v>
      </c>
      <c r="F241" s="24" t="s">
        <v>971</v>
      </c>
      <c r="G241" s="25" t="s">
        <v>972</v>
      </c>
      <c r="H241" s="24"/>
      <c r="I241" s="24" t="s">
        <v>91</v>
      </c>
      <c r="J241" s="24" t="s">
        <v>936</v>
      </c>
      <c r="K241" s="24">
        <v>41</v>
      </c>
      <c r="L241" s="24">
        <v>41</v>
      </c>
      <c r="M241" s="24"/>
      <c r="N241" s="24">
        <v>9</v>
      </c>
      <c r="O241" s="24">
        <v>180</v>
      </c>
      <c r="P241" s="24">
        <v>610</v>
      </c>
      <c r="Q241" s="24">
        <v>3</v>
      </c>
      <c r="R241" s="24">
        <f t="shared" si="9"/>
        <v>180</v>
      </c>
      <c r="S241" s="24">
        <v>610</v>
      </c>
      <c r="T241" s="24" t="s">
        <v>973</v>
      </c>
      <c r="U241" s="24" t="s">
        <v>90</v>
      </c>
    </row>
    <row r="242" s="1" customFormat="1" ht="51" spans="1:21">
      <c r="A242" s="24">
        <v>14</v>
      </c>
      <c r="B242" s="24" t="s">
        <v>203</v>
      </c>
      <c r="C242" s="24" t="s">
        <v>72</v>
      </c>
      <c r="D242" s="24" t="s">
        <v>932</v>
      </c>
      <c r="E242" s="24" t="s">
        <v>933</v>
      </c>
      <c r="F242" s="24" t="s">
        <v>974</v>
      </c>
      <c r="G242" s="25" t="s">
        <v>975</v>
      </c>
      <c r="H242" s="24"/>
      <c r="I242" s="24" t="s">
        <v>203</v>
      </c>
      <c r="J242" s="24" t="s">
        <v>936</v>
      </c>
      <c r="K242" s="24">
        <v>32</v>
      </c>
      <c r="L242" s="24">
        <v>32</v>
      </c>
      <c r="M242" s="24"/>
      <c r="N242" s="24">
        <v>4</v>
      </c>
      <c r="O242" s="24">
        <v>190</v>
      </c>
      <c r="P242" s="24">
        <v>700</v>
      </c>
      <c r="Q242" s="24">
        <v>4</v>
      </c>
      <c r="R242" s="24">
        <f t="shared" si="9"/>
        <v>190</v>
      </c>
      <c r="S242" s="24">
        <v>700</v>
      </c>
      <c r="T242" s="24" t="s">
        <v>976</v>
      </c>
      <c r="U242" s="24" t="s">
        <v>90</v>
      </c>
    </row>
    <row r="243" s="1" customFormat="1" ht="51" spans="1:21">
      <c r="A243" s="24">
        <v>15</v>
      </c>
      <c r="B243" s="24" t="s">
        <v>272</v>
      </c>
      <c r="C243" s="24" t="s">
        <v>72</v>
      </c>
      <c r="D243" s="24" t="s">
        <v>932</v>
      </c>
      <c r="E243" s="24" t="s">
        <v>933</v>
      </c>
      <c r="F243" s="24" t="s">
        <v>977</v>
      </c>
      <c r="G243" s="25" t="s">
        <v>978</v>
      </c>
      <c r="H243" s="24"/>
      <c r="I243" s="24" t="s">
        <v>272</v>
      </c>
      <c r="J243" s="24" t="s">
        <v>936</v>
      </c>
      <c r="K243" s="24">
        <v>38</v>
      </c>
      <c r="L243" s="24">
        <v>38</v>
      </c>
      <c r="M243" s="24"/>
      <c r="N243" s="24">
        <v>9</v>
      </c>
      <c r="O243" s="24">
        <v>184</v>
      </c>
      <c r="P243" s="24">
        <v>670</v>
      </c>
      <c r="Q243" s="24">
        <v>5</v>
      </c>
      <c r="R243" s="24">
        <f t="shared" si="9"/>
        <v>184</v>
      </c>
      <c r="S243" s="24">
        <v>670</v>
      </c>
      <c r="T243" s="24" t="s">
        <v>979</v>
      </c>
      <c r="U243" s="24" t="s">
        <v>90</v>
      </c>
    </row>
    <row r="244" s="1" customFormat="1" ht="51" spans="1:21">
      <c r="A244" s="24">
        <v>16</v>
      </c>
      <c r="B244" s="24" t="s">
        <v>354</v>
      </c>
      <c r="C244" s="24" t="s">
        <v>72</v>
      </c>
      <c r="D244" s="24" t="s">
        <v>932</v>
      </c>
      <c r="E244" s="24" t="s">
        <v>933</v>
      </c>
      <c r="F244" s="24" t="s">
        <v>980</v>
      </c>
      <c r="G244" s="25" t="s">
        <v>981</v>
      </c>
      <c r="H244" s="24"/>
      <c r="I244" s="24" t="s">
        <v>354</v>
      </c>
      <c r="J244" s="24" t="s">
        <v>936</v>
      </c>
      <c r="K244" s="24">
        <v>95</v>
      </c>
      <c r="L244" s="24">
        <v>95</v>
      </c>
      <c r="M244" s="24"/>
      <c r="N244" s="24">
        <v>18</v>
      </c>
      <c r="O244" s="24">
        <v>426</v>
      </c>
      <c r="P244" s="24">
        <v>1200</v>
      </c>
      <c r="Q244" s="24">
        <v>8</v>
      </c>
      <c r="R244" s="24">
        <f t="shared" si="9"/>
        <v>426</v>
      </c>
      <c r="S244" s="24">
        <v>1200</v>
      </c>
      <c r="T244" s="24" t="s">
        <v>982</v>
      </c>
      <c r="U244" s="24" t="s">
        <v>90</v>
      </c>
    </row>
    <row r="245" s="1" customFormat="1" ht="38.25" spans="1:21">
      <c r="A245" s="24">
        <v>17</v>
      </c>
      <c r="B245" s="24" t="s">
        <v>708</v>
      </c>
      <c r="C245" s="24" t="s">
        <v>72</v>
      </c>
      <c r="D245" s="24" t="s">
        <v>932</v>
      </c>
      <c r="E245" s="24" t="s">
        <v>933</v>
      </c>
      <c r="F245" s="24" t="s">
        <v>983</v>
      </c>
      <c r="G245" s="25" t="s">
        <v>984</v>
      </c>
      <c r="H245" s="24"/>
      <c r="I245" s="24" t="s">
        <v>708</v>
      </c>
      <c r="J245" s="24" t="s">
        <v>936</v>
      </c>
      <c r="K245" s="24">
        <v>45</v>
      </c>
      <c r="L245" s="24">
        <v>45</v>
      </c>
      <c r="M245" s="24"/>
      <c r="N245" s="24">
        <v>11</v>
      </c>
      <c r="O245" s="24">
        <v>194</v>
      </c>
      <c r="P245" s="24">
        <v>660</v>
      </c>
      <c r="Q245" s="24">
        <v>3</v>
      </c>
      <c r="R245" s="24">
        <f t="shared" si="9"/>
        <v>194</v>
      </c>
      <c r="S245" s="24">
        <v>660</v>
      </c>
      <c r="T245" s="24" t="s">
        <v>985</v>
      </c>
      <c r="U245" s="24" t="s">
        <v>90</v>
      </c>
    </row>
    <row r="246" s="1" customFormat="1" ht="38.25" spans="1:21">
      <c r="A246" s="24">
        <v>18</v>
      </c>
      <c r="B246" s="24" t="s">
        <v>145</v>
      </c>
      <c r="C246" s="24" t="s">
        <v>72</v>
      </c>
      <c r="D246" s="24" t="s">
        <v>932</v>
      </c>
      <c r="E246" s="24" t="s">
        <v>933</v>
      </c>
      <c r="F246" s="24" t="s">
        <v>986</v>
      </c>
      <c r="G246" s="25" t="s">
        <v>987</v>
      </c>
      <c r="H246" s="24"/>
      <c r="I246" s="24" t="s">
        <v>145</v>
      </c>
      <c r="J246" s="24" t="s">
        <v>936</v>
      </c>
      <c r="K246" s="24">
        <v>67</v>
      </c>
      <c r="L246" s="24">
        <v>67</v>
      </c>
      <c r="M246" s="24"/>
      <c r="N246" s="24">
        <v>20</v>
      </c>
      <c r="O246" s="24">
        <v>189</v>
      </c>
      <c r="P246" s="24">
        <v>623</v>
      </c>
      <c r="Q246" s="24">
        <v>3</v>
      </c>
      <c r="R246" s="24">
        <f t="shared" si="9"/>
        <v>189</v>
      </c>
      <c r="S246" s="24">
        <v>623</v>
      </c>
      <c r="T246" s="24" t="s">
        <v>988</v>
      </c>
      <c r="U246" s="24" t="s">
        <v>90</v>
      </c>
    </row>
    <row r="247" s="1" customFormat="1" ht="38.25" spans="1:21">
      <c r="A247" s="24">
        <v>19</v>
      </c>
      <c r="B247" s="24" t="s">
        <v>235</v>
      </c>
      <c r="C247" s="24" t="s">
        <v>72</v>
      </c>
      <c r="D247" s="24" t="s">
        <v>932</v>
      </c>
      <c r="E247" s="24" t="s">
        <v>933</v>
      </c>
      <c r="F247" s="24" t="s">
        <v>989</v>
      </c>
      <c r="G247" s="25" t="s">
        <v>990</v>
      </c>
      <c r="H247" s="24"/>
      <c r="I247" s="24" t="s">
        <v>235</v>
      </c>
      <c r="J247" s="24" t="s">
        <v>936</v>
      </c>
      <c r="K247" s="24">
        <v>66</v>
      </c>
      <c r="L247" s="24">
        <v>66</v>
      </c>
      <c r="M247" s="24"/>
      <c r="N247" s="24">
        <v>15</v>
      </c>
      <c r="O247" s="24">
        <v>393</v>
      </c>
      <c r="P247" s="24">
        <v>1179</v>
      </c>
      <c r="Q247" s="24">
        <v>4</v>
      </c>
      <c r="R247" s="24">
        <f t="shared" si="9"/>
        <v>393</v>
      </c>
      <c r="S247" s="24">
        <v>1179</v>
      </c>
      <c r="T247" s="24" t="s">
        <v>991</v>
      </c>
      <c r="U247" s="24" t="s">
        <v>90</v>
      </c>
    </row>
    <row r="248" s="1" customFormat="1" ht="38.25" spans="1:21">
      <c r="A248" s="24">
        <v>20</v>
      </c>
      <c r="B248" s="24" t="s">
        <v>992</v>
      </c>
      <c r="C248" s="24" t="s">
        <v>72</v>
      </c>
      <c r="D248" s="24" t="s">
        <v>932</v>
      </c>
      <c r="E248" s="24" t="s">
        <v>933</v>
      </c>
      <c r="F248" s="24" t="s">
        <v>993</v>
      </c>
      <c r="G248" s="25" t="s">
        <v>994</v>
      </c>
      <c r="H248" s="24"/>
      <c r="I248" s="24" t="s">
        <v>992</v>
      </c>
      <c r="J248" s="24" t="s">
        <v>936</v>
      </c>
      <c r="K248" s="24">
        <v>52</v>
      </c>
      <c r="L248" s="24">
        <v>52</v>
      </c>
      <c r="M248" s="24"/>
      <c r="N248" s="24">
        <v>10</v>
      </c>
      <c r="O248" s="24">
        <v>212</v>
      </c>
      <c r="P248" s="24">
        <v>600</v>
      </c>
      <c r="Q248" s="24">
        <v>5</v>
      </c>
      <c r="R248" s="24">
        <f t="shared" si="9"/>
        <v>212</v>
      </c>
      <c r="S248" s="24">
        <v>600</v>
      </c>
      <c r="T248" s="24" t="s">
        <v>995</v>
      </c>
      <c r="U248" s="24" t="s">
        <v>90</v>
      </c>
    </row>
    <row r="249" s="1" customFormat="1" ht="51" spans="1:21">
      <c r="A249" s="24">
        <v>21</v>
      </c>
      <c r="B249" s="24" t="s">
        <v>298</v>
      </c>
      <c r="C249" s="24" t="s">
        <v>72</v>
      </c>
      <c r="D249" s="24" t="s">
        <v>932</v>
      </c>
      <c r="E249" s="24" t="s">
        <v>933</v>
      </c>
      <c r="F249" s="24" t="s">
        <v>996</v>
      </c>
      <c r="G249" s="25" t="s">
        <v>997</v>
      </c>
      <c r="H249" s="24"/>
      <c r="I249" s="24" t="s">
        <v>298</v>
      </c>
      <c r="J249" s="24" t="s">
        <v>936</v>
      </c>
      <c r="K249" s="24">
        <v>35</v>
      </c>
      <c r="L249" s="24">
        <v>35</v>
      </c>
      <c r="M249" s="24"/>
      <c r="N249" s="24">
        <v>8</v>
      </c>
      <c r="O249" s="24">
        <v>207</v>
      </c>
      <c r="P249" s="24">
        <v>621</v>
      </c>
      <c r="Q249" s="24">
        <v>4</v>
      </c>
      <c r="R249" s="24">
        <f t="shared" si="9"/>
        <v>207</v>
      </c>
      <c r="S249" s="24">
        <v>621</v>
      </c>
      <c r="T249" s="24" t="s">
        <v>998</v>
      </c>
      <c r="U249" s="24" t="s">
        <v>90</v>
      </c>
    </row>
    <row r="250" s="1" customFormat="1" ht="38.25" spans="1:21">
      <c r="A250" s="24">
        <v>22</v>
      </c>
      <c r="B250" s="24" t="s">
        <v>140</v>
      </c>
      <c r="C250" s="24" t="s">
        <v>72</v>
      </c>
      <c r="D250" s="24" t="s">
        <v>932</v>
      </c>
      <c r="E250" s="24" t="s">
        <v>933</v>
      </c>
      <c r="F250" s="24" t="s">
        <v>999</v>
      </c>
      <c r="G250" s="25" t="s">
        <v>1000</v>
      </c>
      <c r="H250" s="24"/>
      <c r="I250" s="24" t="s">
        <v>140</v>
      </c>
      <c r="J250" s="24" t="s">
        <v>936</v>
      </c>
      <c r="K250" s="24">
        <v>37</v>
      </c>
      <c r="L250" s="24">
        <v>37</v>
      </c>
      <c r="M250" s="24"/>
      <c r="N250" s="24">
        <v>9</v>
      </c>
      <c r="O250" s="24">
        <v>217</v>
      </c>
      <c r="P250" s="24">
        <v>700</v>
      </c>
      <c r="Q250" s="24">
        <v>5</v>
      </c>
      <c r="R250" s="24">
        <f t="shared" si="9"/>
        <v>217</v>
      </c>
      <c r="S250" s="24">
        <v>700</v>
      </c>
      <c r="T250" s="24" t="s">
        <v>1001</v>
      </c>
      <c r="U250" s="24" t="s">
        <v>90</v>
      </c>
    </row>
    <row r="251" s="1" customFormat="1" ht="38.25" spans="1:21">
      <c r="A251" s="24">
        <v>23</v>
      </c>
      <c r="B251" s="24" t="s">
        <v>174</v>
      </c>
      <c r="C251" s="24" t="s">
        <v>72</v>
      </c>
      <c r="D251" s="24" t="s">
        <v>932</v>
      </c>
      <c r="E251" s="24" t="s">
        <v>933</v>
      </c>
      <c r="F251" s="24" t="s">
        <v>1002</v>
      </c>
      <c r="G251" s="25" t="s">
        <v>1003</v>
      </c>
      <c r="H251" s="24"/>
      <c r="I251" s="24" t="s">
        <v>174</v>
      </c>
      <c r="J251" s="24" t="s">
        <v>936</v>
      </c>
      <c r="K251" s="24">
        <v>67</v>
      </c>
      <c r="L251" s="24">
        <v>67</v>
      </c>
      <c r="M251" s="24"/>
      <c r="N251" s="24">
        <v>10</v>
      </c>
      <c r="O251" s="24">
        <v>366</v>
      </c>
      <c r="P251" s="24">
        <v>1050</v>
      </c>
      <c r="Q251" s="24">
        <v>5</v>
      </c>
      <c r="R251" s="24">
        <f t="shared" si="9"/>
        <v>366</v>
      </c>
      <c r="S251" s="24">
        <v>1050</v>
      </c>
      <c r="T251" s="24" t="s">
        <v>1004</v>
      </c>
      <c r="U251" s="24" t="s">
        <v>90</v>
      </c>
    </row>
    <row r="252" s="1" customFormat="1" ht="38.25" spans="1:21">
      <c r="A252" s="24">
        <v>24</v>
      </c>
      <c r="B252" s="24" t="s">
        <v>337</v>
      </c>
      <c r="C252" s="24" t="s">
        <v>72</v>
      </c>
      <c r="D252" s="24" t="s">
        <v>932</v>
      </c>
      <c r="E252" s="24" t="s">
        <v>933</v>
      </c>
      <c r="F252" s="24" t="s">
        <v>1005</v>
      </c>
      <c r="G252" s="25" t="s">
        <v>1006</v>
      </c>
      <c r="H252" s="24"/>
      <c r="I252" s="24" t="s">
        <v>337</v>
      </c>
      <c r="J252" s="24" t="s">
        <v>936</v>
      </c>
      <c r="K252" s="24">
        <v>35</v>
      </c>
      <c r="L252" s="24">
        <v>35</v>
      </c>
      <c r="M252" s="24"/>
      <c r="N252" s="24">
        <v>6</v>
      </c>
      <c r="O252" s="24">
        <v>197</v>
      </c>
      <c r="P252" s="24">
        <v>600</v>
      </c>
      <c r="Q252" s="24">
        <v>2</v>
      </c>
      <c r="R252" s="24">
        <f t="shared" si="9"/>
        <v>197</v>
      </c>
      <c r="S252" s="24">
        <v>600</v>
      </c>
      <c r="T252" s="24" t="s">
        <v>1007</v>
      </c>
      <c r="U252" s="24" t="s">
        <v>90</v>
      </c>
    </row>
    <row r="253" s="1" customFormat="1" ht="51" spans="1:21">
      <c r="A253" s="24">
        <v>25</v>
      </c>
      <c r="B253" s="24" t="s">
        <v>129</v>
      </c>
      <c r="C253" s="24" t="s">
        <v>72</v>
      </c>
      <c r="D253" s="24" t="s">
        <v>932</v>
      </c>
      <c r="E253" s="24" t="s">
        <v>933</v>
      </c>
      <c r="F253" s="24" t="s">
        <v>1008</v>
      </c>
      <c r="G253" s="25" t="s">
        <v>1009</v>
      </c>
      <c r="H253" s="24"/>
      <c r="I253" s="24" t="s">
        <v>129</v>
      </c>
      <c r="J253" s="24" t="s">
        <v>936</v>
      </c>
      <c r="K253" s="24">
        <v>68</v>
      </c>
      <c r="L253" s="24">
        <v>68</v>
      </c>
      <c r="M253" s="24"/>
      <c r="N253" s="24">
        <v>18</v>
      </c>
      <c r="O253" s="24">
        <v>189</v>
      </c>
      <c r="P253" s="24">
        <v>620</v>
      </c>
      <c r="Q253" s="24">
        <v>6</v>
      </c>
      <c r="R253" s="24">
        <f t="shared" si="9"/>
        <v>189</v>
      </c>
      <c r="S253" s="24">
        <v>620</v>
      </c>
      <c r="T253" s="24" t="s">
        <v>1010</v>
      </c>
      <c r="U253" s="24" t="s">
        <v>90</v>
      </c>
    </row>
    <row r="254" s="1" customFormat="1" ht="38" customHeight="1" spans="1:21">
      <c r="A254" s="75" t="s">
        <v>1011</v>
      </c>
      <c r="B254" s="76"/>
      <c r="C254" s="10" t="s">
        <v>1012</v>
      </c>
      <c r="D254" s="10"/>
      <c r="E254" s="10"/>
      <c r="F254" s="24"/>
      <c r="G254" s="25"/>
      <c r="H254" s="24"/>
      <c r="I254" s="24"/>
      <c r="J254" s="24"/>
      <c r="K254" s="19">
        <f>2486.51+30</f>
        <v>2516.51</v>
      </c>
      <c r="L254" s="19">
        <f>2486.51+30</f>
        <v>2516.51</v>
      </c>
      <c r="M254" s="19"/>
      <c r="N254" s="19">
        <v>412</v>
      </c>
      <c r="O254" s="19">
        <v>34098</v>
      </c>
      <c r="P254" s="19">
        <v>34098</v>
      </c>
      <c r="Q254" s="19">
        <v>138</v>
      </c>
      <c r="R254" s="19">
        <v>34098</v>
      </c>
      <c r="S254" s="19">
        <v>34098</v>
      </c>
      <c r="T254" s="24"/>
      <c r="U254" s="24"/>
    </row>
    <row r="255" s="1" customFormat="1" ht="38" customHeight="1" spans="1:21">
      <c r="A255" s="75" t="s">
        <v>1013</v>
      </c>
      <c r="B255" s="76"/>
      <c r="C255" s="10" t="s">
        <v>1012</v>
      </c>
      <c r="D255" s="10" t="s">
        <v>1014</v>
      </c>
      <c r="E255" s="10"/>
      <c r="F255" s="24"/>
      <c r="G255" s="25"/>
      <c r="H255" s="24"/>
      <c r="I255" s="24"/>
      <c r="J255" s="24"/>
      <c r="K255" s="19">
        <f>K256+K282</f>
        <v>1316.51</v>
      </c>
      <c r="L255" s="19">
        <f>K255</f>
        <v>1316.51</v>
      </c>
      <c r="M255" s="19"/>
      <c r="N255" s="19">
        <v>412</v>
      </c>
      <c r="O255" s="19">
        <v>32998</v>
      </c>
      <c r="P255" s="19">
        <v>32998</v>
      </c>
      <c r="Q255" s="19">
        <v>138</v>
      </c>
      <c r="R255" s="19">
        <v>32998</v>
      </c>
      <c r="S255" s="19">
        <v>32998</v>
      </c>
      <c r="T255" s="24"/>
      <c r="U255" s="24"/>
    </row>
    <row r="256" s="1" customFormat="1" ht="38" customHeight="1" spans="1:21">
      <c r="A256" s="75">
        <v>1</v>
      </c>
      <c r="B256" s="76"/>
      <c r="C256" s="10" t="s">
        <v>1012</v>
      </c>
      <c r="D256" s="10" t="s">
        <v>1014</v>
      </c>
      <c r="E256" s="10" t="s">
        <v>1015</v>
      </c>
      <c r="F256" s="24"/>
      <c r="G256" s="25"/>
      <c r="H256" s="24"/>
      <c r="I256" s="24"/>
      <c r="J256" s="19"/>
      <c r="K256" s="19">
        <f t="shared" ref="K256:O256" si="10">SUM(K257:K281)</f>
        <v>1216.51</v>
      </c>
      <c r="L256" s="19">
        <f t="shared" si="10"/>
        <v>1216.51</v>
      </c>
      <c r="M256" s="19">
        <f t="shared" si="10"/>
        <v>0</v>
      </c>
      <c r="N256" s="19">
        <v>412</v>
      </c>
      <c r="O256" s="19">
        <v>32998</v>
      </c>
      <c r="P256" s="19">
        <v>32998</v>
      </c>
      <c r="Q256" s="19">
        <v>138</v>
      </c>
      <c r="R256" s="19">
        <v>32998</v>
      </c>
      <c r="S256" s="19">
        <v>32998</v>
      </c>
      <c r="T256" s="24"/>
      <c r="U256" s="24"/>
    </row>
    <row r="257" s="1" customFormat="1" ht="63.75" spans="1:21">
      <c r="A257" s="22">
        <v>1</v>
      </c>
      <c r="B257" s="22" t="s">
        <v>76</v>
      </c>
      <c r="C257" s="24" t="s">
        <v>1012</v>
      </c>
      <c r="D257" s="24" t="s">
        <v>1014</v>
      </c>
      <c r="E257" s="24" t="s">
        <v>1015</v>
      </c>
      <c r="F257" s="22" t="s">
        <v>1016</v>
      </c>
      <c r="G257" s="103" t="s">
        <v>1017</v>
      </c>
      <c r="H257" s="103"/>
      <c r="I257" s="22" t="s">
        <v>76</v>
      </c>
      <c r="J257" s="22" t="s">
        <v>1018</v>
      </c>
      <c r="K257" s="22">
        <f>61.61+30</f>
        <v>91.61</v>
      </c>
      <c r="L257" s="22">
        <f>61.61+30</f>
        <v>91.61</v>
      </c>
      <c r="M257" s="22"/>
      <c r="N257" s="24">
        <v>33</v>
      </c>
      <c r="O257" s="22">
        <v>1554</v>
      </c>
      <c r="P257" s="22">
        <v>1554</v>
      </c>
      <c r="Q257" s="24">
        <v>6</v>
      </c>
      <c r="R257" s="22">
        <v>1554</v>
      </c>
      <c r="S257" s="22">
        <v>1554</v>
      </c>
      <c r="T257" s="22" t="s">
        <v>1019</v>
      </c>
      <c r="U257" s="22" t="s">
        <v>164</v>
      </c>
    </row>
    <row r="258" s="1" customFormat="1" ht="63.75" spans="1:21">
      <c r="A258" s="22">
        <v>2</v>
      </c>
      <c r="B258" s="104" t="s">
        <v>105</v>
      </c>
      <c r="C258" s="24" t="s">
        <v>1012</v>
      </c>
      <c r="D258" s="24" t="s">
        <v>1014</v>
      </c>
      <c r="E258" s="24" t="s">
        <v>1015</v>
      </c>
      <c r="F258" s="22" t="s">
        <v>1016</v>
      </c>
      <c r="G258" s="103" t="s">
        <v>1020</v>
      </c>
      <c r="H258" s="103"/>
      <c r="I258" s="104" t="s">
        <v>105</v>
      </c>
      <c r="J258" s="22" t="s">
        <v>1018</v>
      </c>
      <c r="K258" s="22">
        <v>48.86</v>
      </c>
      <c r="L258" s="22">
        <v>48.86</v>
      </c>
      <c r="M258" s="22"/>
      <c r="N258" s="24">
        <v>21</v>
      </c>
      <c r="O258" s="22">
        <v>1337</v>
      </c>
      <c r="P258" s="22">
        <v>1337</v>
      </c>
      <c r="Q258" s="24">
        <v>4</v>
      </c>
      <c r="R258" s="22">
        <v>1337</v>
      </c>
      <c r="S258" s="22">
        <v>1337</v>
      </c>
      <c r="T258" s="22" t="s">
        <v>1019</v>
      </c>
      <c r="U258" s="22" t="s">
        <v>164</v>
      </c>
    </row>
    <row r="259" s="1" customFormat="1" ht="63.75" spans="1:21">
      <c r="A259" s="22">
        <v>3</v>
      </c>
      <c r="B259" s="22" t="s">
        <v>318</v>
      </c>
      <c r="C259" s="24" t="s">
        <v>1012</v>
      </c>
      <c r="D259" s="24" t="s">
        <v>1014</v>
      </c>
      <c r="E259" s="24" t="s">
        <v>1015</v>
      </c>
      <c r="F259" s="22" t="s">
        <v>1016</v>
      </c>
      <c r="G259" s="103" t="s">
        <v>1021</v>
      </c>
      <c r="H259" s="103"/>
      <c r="I259" s="22" t="s">
        <v>318</v>
      </c>
      <c r="J259" s="22" t="s">
        <v>1018</v>
      </c>
      <c r="K259" s="22">
        <v>42.8</v>
      </c>
      <c r="L259" s="22">
        <v>42.8</v>
      </c>
      <c r="M259" s="22"/>
      <c r="N259" s="24">
        <v>14</v>
      </c>
      <c r="O259" s="22">
        <v>1157</v>
      </c>
      <c r="P259" s="22">
        <v>1157</v>
      </c>
      <c r="Q259" s="24">
        <v>7</v>
      </c>
      <c r="R259" s="22">
        <v>1157</v>
      </c>
      <c r="S259" s="22">
        <v>1157</v>
      </c>
      <c r="T259" s="22" t="s">
        <v>1019</v>
      </c>
      <c r="U259" s="22" t="s">
        <v>164</v>
      </c>
    </row>
    <row r="260" s="1" customFormat="1" ht="63.75" spans="1:21">
      <c r="A260" s="22">
        <v>4</v>
      </c>
      <c r="B260" s="22" t="s">
        <v>111</v>
      </c>
      <c r="C260" s="24" t="s">
        <v>1012</v>
      </c>
      <c r="D260" s="24" t="s">
        <v>1014</v>
      </c>
      <c r="E260" s="24" t="s">
        <v>1015</v>
      </c>
      <c r="F260" s="22" t="s">
        <v>1016</v>
      </c>
      <c r="G260" s="103" t="s">
        <v>1022</v>
      </c>
      <c r="H260" s="103"/>
      <c r="I260" s="22" t="s">
        <v>111</v>
      </c>
      <c r="J260" s="22" t="s">
        <v>1018</v>
      </c>
      <c r="K260" s="22">
        <v>43.12</v>
      </c>
      <c r="L260" s="22">
        <v>43.12</v>
      </c>
      <c r="M260" s="22"/>
      <c r="N260" s="24">
        <v>22</v>
      </c>
      <c r="O260" s="22">
        <v>1128</v>
      </c>
      <c r="P260" s="22">
        <v>1128</v>
      </c>
      <c r="Q260" s="24">
        <v>4</v>
      </c>
      <c r="R260" s="22">
        <v>1128</v>
      </c>
      <c r="S260" s="22">
        <v>1128</v>
      </c>
      <c r="T260" s="22" t="s">
        <v>1019</v>
      </c>
      <c r="U260" s="22" t="s">
        <v>164</v>
      </c>
    </row>
    <row r="261" s="1" customFormat="1" ht="63.75" spans="1:21">
      <c r="A261" s="22">
        <v>5</v>
      </c>
      <c r="B261" s="22" t="s">
        <v>84</v>
      </c>
      <c r="C261" s="24" t="s">
        <v>1012</v>
      </c>
      <c r="D261" s="24" t="s">
        <v>1014</v>
      </c>
      <c r="E261" s="24" t="s">
        <v>1015</v>
      </c>
      <c r="F261" s="22" t="s">
        <v>1016</v>
      </c>
      <c r="G261" s="103" t="s">
        <v>1023</v>
      </c>
      <c r="H261" s="103"/>
      <c r="I261" s="22" t="s">
        <v>84</v>
      </c>
      <c r="J261" s="22" t="s">
        <v>1018</v>
      </c>
      <c r="K261" s="22">
        <v>29.14</v>
      </c>
      <c r="L261" s="22">
        <v>29.14</v>
      </c>
      <c r="M261" s="22"/>
      <c r="N261" s="24">
        <v>12</v>
      </c>
      <c r="O261" s="22">
        <v>867</v>
      </c>
      <c r="P261" s="22">
        <v>867</v>
      </c>
      <c r="Q261" s="24">
        <v>4</v>
      </c>
      <c r="R261" s="22">
        <v>867</v>
      </c>
      <c r="S261" s="22">
        <v>867</v>
      </c>
      <c r="T261" s="22" t="s">
        <v>1019</v>
      </c>
      <c r="U261" s="22" t="s">
        <v>164</v>
      </c>
    </row>
    <row r="262" s="1" customFormat="1" ht="63.75" spans="1:21">
      <c r="A262" s="22">
        <v>6</v>
      </c>
      <c r="B262" s="22" t="s">
        <v>170</v>
      </c>
      <c r="C262" s="24" t="s">
        <v>1012</v>
      </c>
      <c r="D262" s="24" t="s">
        <v>1014</v>
      </c>
      <c r="E262" s="24" t="s">
        <v>1015</v>
      </c>
      <c r="F262" s="22" t="s">
        <v>1016</v>
      </c>
      <c r="G262" s="103" t="s">
        <v>1024</v>
      </c>
      <c r="H262" s="103"/>
      <c r="I262" s="22" t="s">
        <v>170</v>
      </c>
      <c r="J262" s="22" t="s">
        <v>1018</v>
      </c>
      <c r="K262" s="22">
        <v>54.59</v>
      </c>
      <c r="L262" s="22">
        <v>54.59</v>
      </c>
      <c r="M262" s="22"/>
      <c r="N262" s="24">
        <v>18</v>
      </c>
      <c r="O262" s="22">
        <v>1466</v>
      </c>
      <c r="P262" s="22">
        <v>1466</v>
      </c>
      <c r="Q262" s="24">
        <v>5</v>
      </c>
      <c r="R262" s="22">
        <v>1466</v>
      </c>
      <c r="S262" s="22">
        <v>1466</v>
      </c>
      <c r="T262" s="22" t="s">
        <v>1019</v>
      </c>
      <c r="U262" s="22" t="s">
        <v>164</v>
      </c>
    </row>
    <row r="263" s="1" customFormat="1" ht="63.75" spans="1:21">
      <c r="A263" s="22">
        <v>7</v>
      </c>
      <c r="B263" s="22" t="s">
        <v>248</v>
      </c>
      <c r="C263" s="24" t="s">
        <v>1012</v>
      </c>
      <c r="D263" s="24" t="s">
        <v>1014</v>
      </c>
      <c r="E263" s="24" t="s">
        <v>1015</v>
      </c>
      <c r="F263" s="22" t="s">
        <v>1016</v>
      </c>
      <c r="G263" s="103" t="s">
        <v>1025</v>
      </c>
      <c r="H263" s="103"/>
      <c r="I263" s="22" t="s">
        <v>248</v>
      </c>
      <c r="J263" s="22" t="s">
        <v>1018</v>
      </c>
      <c r="K263" s="22">
        <v>40.06</v>
      </c>
      <c r="L263" s="22">
        <v>40.06</v>
      </c>
      <c r="M263" s="22"/>
      <c r="N263" s="24">
        <v>17</v>
      </c>
      <c r="O263" s="22">
        <v>1216</v>
      </c>
      <c r="P263" s="22">
        <v>1216</v>
      </c>
      <c r="Q263" s="24">
        <v>4</v>
      </c>
      <c r="R263" s="22">
        <v>1216</v>
      </c>
      <c r="S263" s="22">
        <v>1216</v>
      </c>
      <c r="T263" s="22" t="s">
        <v>1019</v>
      </c>
      <c r="U263" s="22" t="s">
        <v>164</v>
      </c>
    </row>
    <row r="264" s="1" customFormat="1" ht="63.75" spans="1:21">
      <c r="A264" s="22">
        <v>8</v>
      </c>
      <c r="B264" s="22" t="s">
        <v>708</v>
      </c>
      <c r="C264" s="24" t="s">
        <v>1012</v>
      </c>
      <c r="D264" s="24" t="s">
        <v>1014</v>
      </c>
      <c r="E264" s="24" t="s">
        <v>1015</v>
      </c>
      <c r="F264" s="22" t="s">
        <v>1016</v>
      </c>
      <c r="G264" s="103" t="s">
        <v>1026</v>
      </c>
      <c r="H264" s="103"/>
      <c r="I264" s="22" t="s">
        <v>708</v>
      </c>
      <c r="J264" s="22" t="s">
        <v>1018</v>
      </c>
      <c r="K264" s="107">
        <v>46.3</v>
      </c>
      <c r="L264" s="107">
        <v>46.3</v>
      </c>
      <c r="M264" s="107"/>
      <c r="N264" s="24">
        <v>11</v>
      </c>
      <c r="O264" s="22">
        <v>1179</v>
      </c>
      <c r="P264" s="22">
        <v>1179</v>
      </c>
      <c r="Q264" s="24">
        <v>3</v>
      </c>
      <c r="R264" s="22">
        <v>1179</v>
      </c>
      <c r="S264" s="22">
        <v>1179</v>
      </c>
      <c r="T264" s="22" t="s">
        <v>1019</v>
      </c>
      <c r="U264" s="22" t="s">
        <v>164</v>
      </c>
    </row>
    <row r="265" s="1" customFormat="1" ht="63.75" spans="1:21">
      <c r="A265" s="22">
        <v>9</v>
      </c>
      <c r="B265" s="22" t="s">
        <v>190</v>
      </c>
      <c r="C265" s="24" t="s">
        <v>1012</v>
      </c>
      <c r="D265" s="24" t="s">
        <v>1014</v>
      </c>
      <c r="E265" s="24" t="s">
        <v>1015</v>
      </c>
      <c r="F265" s="22" t="s">
        <v>1016</v>
      </c>
      <c r="G265" s="103" t="s">
        <v>1027</v>
      </c>
      <c r="H265" s="103"/>
      <c r="I265" s="22" t="s">
        <v>190</v>
      </c>
      <c r="J265" s="22" t="s">
        <v>1018</v>
      </c>
      <c r="K265" s="22">
        <v>21.77</v>
      </c>
      <c r="L265" s="22">
        <v>21.77</v>
      </c>
      <c r="M265" s="22"/>
      <c r="N265" s="24">
        <v>9</v>
      </c>
      <c r="O265" s="22">
        <v>583</v>
      </c>
      <c r="P265" s="22">
        <v>583</v>
      </c>
      <c r="Q265" s="24">
        <v>4</v>
      </c>
      <c r="R265" s="22">
        <v>583</v>
      </c>
      <c r="S265" s="22">
        <v>583</v>
      </c>
      <c r="T265" s="22" t="s">
        <v>1019</v>
      </c>
      <c r="U265" s="22" t="s">
        <v>164</v>
      </c>
    </row>
    <row r="266" s="1" customFormat="1" ht="63.75" spans="1:21">
      <c r="A266" s="22">
        <v>10</v>
      </c>
      <c r="B266" s="22" t="s">
        <v>100</v>
      </c>
      <c r="C266" s="24" t="s">
        <v>1012</v>
      </c>
      <c r="D266" s="24" t="s">
        <v>1014</v>
      </c>
      <c r="E266" s="24" t="s">
        <v>1015</v>
      </c>
      <c r="F266" s="22" t="s">
        <v>1016</v>
      </c>
      <c r="G266" s="103" t="s">
        <v>1028</v>
      </c>
      <c r="H266" s="103"/>
      <c r="I266" s="22" t="s">
        <v>100</v>
      </c>
      <c r="J266" s="22" t="s">
        <v>1018</v>
      </c>
      <c r="K266" s="22">
        <v>61.25</v>
      </c>
      <c r="L266" s="22">
        <v>61.25</v>
      </c>
      <c r="M266" s="22"/>
      <c r="N266" s="24">
        <v>33</v>
      </c>
      <c r="O266" s="22">
        <v>1799</v>
      </c>
      <c r="P266" s="22">
        <v>1799</v>
      </c>
      <c r="Q266" s="24">
        <v>14</v>
      </c>
      <c r="R266" s="22">
        <v>1799</v>
      </c>
      <c r="S266" s="22">
        <v>1799</v>
      </c>
      <c r="T266" s="22" t="s">
        <v>1019</v>
      </c>
      <c r="U266" s="22" t="s">
        <v>164</v>
      </c>
    </row>
    <row r="267" s="1" customFormat="1" ht="63.75" spans="1:21">
      <c r="A267" s="22">
        <v>11</v>
      </c>
      <c r="B267" s="22" t="s">
        <v>156</v>
      </c>
      <c r="C267" s="24" t="s">
        <v>1012</v>
      </c>
      <c r="D267" s="24" t="s">
        <v>1014</v>
      </c>
      <c r="E267" s="24" t="s">
        <v>1015</v>
      </c>
      <c r="F267" s="22" t="s">
        <v>1016</v>
      </c>
      <c r="G267" s="103" t="s">
        <v>1029</v>
      </c>
      <c r="H267" s="103"/>
      <c r="I267" s="22" t="s">
        <v>1030</v>
      </c>
      <c r="J267" s="22" t="s">
        <v>1018</v>
      </c>
      <c r="K267" s="22">
        <v>21.35</v>
      </c>
      <c r="L267" s="22">
        <v>21.35</v>
      </c>
      <c r="M267" s="22"/>
      <c r="N267" s="24">
        <v>6</v>
      </c>
      <c r="O267" s="22">
        <v>629</v>
      </c>
      <c r="P267" s="22">
        <v>629</v>
      </c>
      <c r="Q267" s="24">
        <v>2</v>
      </c>
      <c r="R267" s="22">
        <v>629</v>
      </c>
      <c r="S267" s="22">
        <v>629</v>
      </c>
      <c r="T267" s="22" t="s">
        <v>1019</v>
      </c>
      <c r="U267" s="22" t="s">
        <v>164</v>
      </c>
    </row>
    <row r="268" s="1" customFormat="1" ht="63.75" spans="1:21">
      <c r="A268" s="22">
        <v>12</v>
      </c>
      <c r="B268" s="22" t="s">
        <v>165</v>
      </c>
      <c r="C268" s="24" t="s">
        <v>1012</v>
      </c>
      <c r="D268" s="24" t="s">
        <v>1014</v>
      </c>
      <c r="E268" s="24" t="s">
        <v>1015</v>
      </c>
      <c r="F268" s="22" t="s">
        <v>1016</v>
      </c>
      <c r="G268" s="103" t="s">
        <v>1031</v>
      </c>
      <c r="H268" s="103"/>
      <c r="I268" s="22" t="s">
        <v>165</v>
      </c>
      <c r="J268" s="22" t="s">
        <v>1018</v>
      </c>
      <c r="K268" s="22">
        <v>89.29</v>
      </c>
      <c r="L268" s="22">
        <v>89.29</v>
      </c>
      <c r="M268" s="22"/>
      <c r="N268" s="24">
        <v>27</v>
      </c>
      <c r="O268" s="22">
        <v>2392</v>
      </c>
      <c r="P268" s="22">
        <v>2392</v>
      </c>
      <c r="Q268" s="24">
        <v>6</v>
      </c>
      <c r="R268" s="22">
        <v>2392</v>
      </c>
      <c r="S268" s="22">
        <v>2392</v>
      </c>
      <c r="T268" s="22" t="s">
        <v>1019</v>
      </c>
      <c r="U268" s="22" t="s">
        <v>164</v>
      </c>
    </row>
    <row r="269" s="1" customFormat="1" ht="63.75" spans="1:21">
      <c r="A269" s="22">
        <v>13</v>
      </c>
      <c r="B269" s="22" t="s">
        <v>402</v>
      </c>
      <c r="C269" s="24" t="s">
        <v>1012</v>
      </c>
      <c r="D269" s="24" t="s">
        <v>1014</v>
      </c>
      <c r="E269" s="24" t="s">
        <v>1015</v>
      </c>
      <c r="F269" s="22" t="s">
        <v>1016</v>
      </c>
      <c r="G269" s="103" t="s">
        <v>1032</v>
      </c>
      <c r="H269" s="103"/>
      <c r="I269" s="22" t="s">
        <v>402</v>
      </c>
      <c r="J269" s="22" t="s">
        <v>1018</v>
      </c>
      <c r="K269" s="22">
        <v>88.54</v>
      </c>
      <c r="L269" s="22">
        <v>88.54</v>
      </c>
      <c r="M269" s="22"/>
      <c r="N269" s="24">
        <v>23</v>
      </c>
      <c r="O269" s="22">
        <v>2414</v>
      </c>
      <c r="P269" s="22">
        <v>2414</v>
      </c>
      <c r="Q269" s="24">
        <v>13</v>
      </c>
      <c r="R269" s="22">
        <v>2414</v>
      </c>
      <c r="S269" s="22">
        <v>2414</v>
      </c>
      <c r="T269" s="22" t="s">
        <v>1019</v>
      </c>
      <c r="U269" s="22" t="s">
        <v>164</v>
      </c>
    </row>
    <row r="270" s="1" customFormat="1" ht="63.75" spans="1:21">
      <c r="A270" s="22">
        <v>14</v>
      </c>
      <c r="B270" s="22" t="s">
        <v>354</v>
      </c>
      <c r="C270" s="24" t="s">
        <v>1012</v>
      </c>
      <c r="D270" s="24" t="s">
        <v>1014</v>
      </c>
      <c r="E270" s="24" t="s">
        <v>1015</v>
      </c>
      <c r="F270" s="22" t="s">
        <v>1016</v>
      </c>
      <c r="G270" s="103" t="s">
        <v>1033</v>
      </c>
      <c r="H270" s="103"/>
      <c r="I270" s="22" t="s">
        <v>354</v>
      </c>
      <c r="J270" s="22" t="s">
        <v>1018</v>
      </c>
      <c r="K270" s="22">
        <v>75.07</v>
      </c>
      <c r="L270" s="22">
        <v>75.07</v>
      </c>
      <c r="M270" s="22"/>
      <c r="N270" s="24">
        <v>22</v>
      </c>
      <c r="O270" s="22">
        <v>1979</v>
      </c>
      <c r="P270" s="22">
        <v>1979</v>
      </c>
      <c r="Q270" s="24">
        <v>8</v>
      </c>
      <c r="R270" s="22">
        <v>1979</v>
      </c>
      <c r="S270" s="22">
        <v>1979</v>
      </c>
      <c r="T270" s="22" t="s">
        <v>1019</v>
      </c>
      <c r="U270" s="22" t="s">
        <v>164</v>
      </c>
    </row>
    <row r="271" s="1" customFormat="1" ht="69.75" customHeight="1" spans="1:35">
      <c r="A271" s="22">
        <v>15</v>
      </c>
      <c r="B271" s="104" t="s">
        <v>272</v>
      </c>
      <c r="C271" s="24" t="s">
        <v>1012</v>
      </c>
      <c r="D271" s="24" t="s">
        <v>1014</v>
      </c>
      <c r="E271" s="24" t="s">
        <v>1015</v>
      </c>
      <c r="F271" s="22" t="s">
        <v>1016</v>
      </c>
      <c r="G271" s="103" t="s">
        <v>1034</v>
      </c>
      <c r="H271" s="103"/>
      <c r="I271" s="104" t="s">
        <v>272</v>
      </c>
      <c r="J271" s="22" t="s">
        <v>1018</v>
      </c>
      <c r="K271" s="22">
        <v>35.34</v>
      </c>
      <c r="L271" s="22">
        <v>35.34</v>
      </c>
      <c r="M271" s="22"/>
      <c r="N271" s="24">
        <v>9</v>
      </c>
      <c r="O271" s="22">
        <v>922</v>
      </c>
      <c r="P271" s="22">
        <v>922</v>
      </c>
      <c r="Q271" s="24">
        <v>5</v>
      </c>
      <c r="R271" s="22">
        <v>922</v>
      </c>
      <c r="S271" s="22">
        <v>922</v>
      </c>
      <c r="T271" s="22" t="s">
        <v>1019</v>
      </c>
      <c r="U271" s="22" t="s">
        <v>164</v>
      </c>
      <c r="W271" s="5"/>
      <c r="X271" s="5"/>
      <c r="Y271" s="5"/>
      <c r="Z271" s="5"/>
      <c r="AA271" s="5"/>
      <c r="AB271" s="5"/>
      <c r="AC271" s="5"/>
      <c r="AD271" s="5"/>
      <c r="AE271" s="5"/>
      <c r="AF271" s="5"/>
      <c r="AG271" s="5"/>
      <c r="AH271" s="5"/>
      <c r="AI271" s="5"/>
    </row>
    <row r="272" s="1" customFormat="1" ht="69.75" customHeight="1" spans="1:35">
      <c r="A272" s="22">
        <v>16</v>
      </c>
      <c r="B272" s="22" t="s">
        <v>145</v>
      </c>
      <c r="C272" s="24" t="s">
        <v>1012</v>
      </c>
      <c r="D272" s="24" t="s">
        <v>1014</v>
      </c>
      <c r="E272" s="24" t="s">
        <v>1015</v>
      </c>
      <c r="F272" s="22" t="s">
        <v>1016</v>
      </c>
      <c r="G272" s="103" t="s">
        <v>1035</v>
      </c>
      <c r="H272" s="103"/>
      <c r="I272" s="22" t="s">
        <v>145</v>
      </c>
      <c r="J272" s="22" t="s">
        <v>1018</v>
      </c>
      <c r="K272" s="22">
        <v>70.21</v>
      </c>
      <c r="L272" s="22">
        <v>70.21</v>
      </c>
      <c r="M272" s="22"/>
      <c r="N272" s="24">
        <v>20</v>
      </c>
      <c r="O272" s="22">
        <v>1888</v>
      </c>
      <c r="P272" s="22">
        <v>1888</v>
      </c>
      <c r="Q272" s="24">
        <v>3</v>
      </c>
      <c r="R272" s="22">
        <v>1888</v>
      </c>
      <c r="S272" s="22">
        <v>1888</v>
      </c>
      <c r="T272" s="22" t="s">
        <v>1019</v>
      </c>
      <c r="U272" s="22" t="s">
        <v>164</v>
      </c>
      <c r="W272" s="5"/>
      <c r="X272" s="5"/>
      <c r="Y272" s="5"/>
      <c r="Z272" s="5"/>
      <c r="AA272" s="5"/>
      <c r="AB272" s="5"/>
      <c r="AC272" s="5"/>
      <c r="AD272" s="5"/>
      <c r="AE272" s="5"/>
      <c r="AF272" s="5"/>
      <c r="AG272" s="5"/>
      <c r="AH272" s="5"/>
      <c r="AI272" s="5"/>
    </row>
    <row r="273" s="1" customFormat="1" ht="63.75" spans="1:21">
      <c r="A273" s="22">
        <v>17</v>
      </c>
      <c r="B273" s="22" t="s">
        <v>235</v>
      </c>
      <c r="C273" s="24" t="s">
        <v>1012</v>
      </c>
      <c r="D273" s="24" t="s">
        <v>1014</v>
      </c>
      <c r="E273" s="24" t="s">
        <v>1015</v>
      </c>
      <c r="F273" s="22" t="s">
        <v>1016</v>
      </c>
      <c r="G273" s="103" t="s">
        <v>1036</v>
      </c>
      <c r="H273" s="103"/>
      <c r="I273" s="22" t="s">
        <v>235</v>
      </c>
      <c r="J273" s="22" t="s">
        <v>1018</v>
      </c>
      <c r="K273" s="22">
        <v>52.56</v>
      </c>
      <c r="L273" s="22">
        <v>52.56</v>
      </c>
      <c r="M273" s="22"/>
      <c r="N273" s="24">
        <v>15</v>
      </c>
      <c r="O273" s="22">
        <v>1387</v>
      </c>
      <c r="P273" s="22">
        <v>1387</v>
      </c>
      <c r="Q273" s="24">
        <v>4</v>
      </c>
      <c r="R273" s="22">
        <v>1387</v>
      </c>
      <c r="S273" s="22">
        <v>1387</v>
      </c>
      <c r="T273" s="22" t="s">
        <v>1019</v>
      </c>
      <c r="U273" s="22" t="s">
        <v>164</v>
      </c>
    </row>
    <row r="274" s="1" customFormat="1" ht="63.75" spans="1:21">
      <c r="A274" s="22">
        <v>18</v>
      </c>
      <c r="B274" s="22" t="s">
        <v>992</v>
      </c>
      <c r="C274" s="24" t="s">
        <v>1012</v>
      </c>
      <c r="D274" s="24" t="s">
        <v>1014</v>
      </c>
      <c r="E274" s="24" t="s">
        <v>1015</v>
      </c>
      <c r="F274" s="22" t="s">
        <v>1016</v>
      </c>
      <c r="G274" s="103" t="s">
        <v>1037</v>
      </c>
      <c r="H274" s="103"/>
      <c r="I274" s="22" t="s">
        <v>992</v>
      </c>
      <c r="J274" s="22" t="s">
        <v>1018</v>
      </c>
      <c r="K274" s="22">
        <v>36.78</v>
      </c>
      <c r="L274" s="22">
        <v>36.78</v>
      </c>
      <c r="M274" s="22"/>
      <c r="N274" s="24">
        <v>10</v>
      </c>
      <c r="O274" s="22">
        <v>1059</v>
      </c>
      <c r="P274" s="22">
        <v>1059</v>
      </c>
      <c r="Q274" s="24">
        <v>5</v>
      </c>
      <c r="R274" s="22">
        <v>1059</v>
      </c>
      <c r="S274" s="22">
        <v>1059</v>
      </c>
      <c r="T274" s="22" t="s">
        <v>1019</v>
      </c>
      <c r="U274" s="22" t="s">
        <v>164</v>
      </c>
    </row>
    <row r="275" s="1" customFormat="1" ht="63.75" spans="1:21">
      <c r="A275" s="22">
        <v>19</v>
      </c>
      <c r="B275" s="22" t="s">
        <v>203</v>
      </c>
      <c r="C275" s="24" t="s">
        <v>1012</v>
      </c>
      <c r="D275" s="24" t="s">
        <v>1014</v>
      </c>
      <c r="E275" s="24" t="s">
        <v>1015</v>
      </c>
      <c r="F275" s="22" t="s">
        <v>1016</v>
      </c>
      <c r="G275" s="103" t="s">
        <v>1038</v>
      </c>
      <c r="H275" s="103"/>
      <c r="I275" s="22" t="s">
        <v>203</v>
      </c>
      <c r="J275" s="22" t="s">
        <v>1018</v>
      </c>
      <c r="K275" s="108">
        <v>32.08</v>
      </c>
      <c r="L275" s="108">
        <v>32.08</v>
      </c>
      <c r="M275" s="108"/>
      <c r="N275" s="24">
        <v>4</v>
      </c>
      <c r="O275" s="22">
        <v>848</v>
      </c>
      <c r="P275" s="22">
        <v>848</v>
      </c>
      <c r="Q275" s="24">
        <v>4</v>
      </c>
      <c r="R275" s="22">
        <v>848</v>
      </c>
      <c r="S275" s="22">
        <v>848</v>
      </c>
      <c r="T275" s="22" t="s">
        <v>1019</v>
      </c>
      <c r="U275" s="22" t="s">
        <v>164</v>
      </c>
    </row>
    <row r="276" s="1" customFormat="1" ht="63.75" spans="1:35">
      <c r="A276" s="22">
        <v>20</v>
      </c>
      <c r="B276" s="105" t="s">
        <v>298</v>
      </c>
      <c r="C276" s="24" t="s">
        <v>1012</v>
      </c>
      <c r="D276" s="24" t="s">
        <v>1014</v>
      </c>
      <c r="E276" s="24" t="s">
        <v>1015</v>
      </c>
      <c r="F276" s="22" t="s">
        <v>1016</v>
      </c>
      <c r="G276" s="103" t="s">
        <v>1039</v>
      </c>
      <c r="H276" s="103"/>
      <c r="I276" s="105" t="s">
        <v>298</v>
      </c>
      <c r="J276" s="22" t="s">
        <v>1018</v>
      </c>
      <c r="K276" s="108">
        <v>28.37</v>
      </c>
      <c r="L276" s="108">
        <v>28.37</v>
      </c>
      <c r="M276" s="108"/>
      <c r="N276" s="24">
        <v>8</v>
      </c>
      <c r="O276" s="22">
        <v>767</v>
      </c>
      <c r="P276" s="22">
        <v>767</v>
      </c>
      <c r="Q276" s="24">
        <v>4</v>
      </c>
      <c r="R276" s="22">
        <v>767</v>
      </c>
      <c r="S276" s="22">
        <v>767</v>
      </c>
      <c r="T276" s="22" t="s">
        <v>1019</v>
      </c>
      <c r="U276" s="22" t="s">
        <v>164</v>
      </c>
      <c r="W276" s="5"/>
      <c r="X276" s="5"/>
      <c r="Y276" s="5"/>
      <c r="Z276" s="5"/>
      <c r="AA276" s="5"/>
      <c r="AB276" s="5"/>
      <c r="AC276" s="5"/>
      <c r="AD276" s="5"/>
      <c r="AE276" s="5"/>
      <c r="AF276" s="5"/>
      <c r="AG276" s="5"/>
      <c r="AH276" s="5"/>
      <c r="AI276" s="5"/>
    </row>
    <row r="277" s="1" customFormat="1" ht="63.75" spans="1:21">
      <c r="A277" s="22">
        <v>21</v>
      </c>
      <c r="B277" s="105" t="s">
        <v>91</v>
      </c>
      <c r="C277" s="24" t="s">
        <v>1012</v>
      </c>
      <c r="D277" s="24" t="s">
        <v>1014</v>
      </c>
      <c r="E277" s="24" t="s">
        <v>1015</v>
      </c>
      <c r="F277" s="22" t="s">
        <v>1016</v>
      </c>
      <c r="G277" s="103" t="s">
        <v>1040</v>
      </c>
      <c r="H277" s="103"/>
      <c r="I277" s="105" t="s">
        <v>91</v>
      </c>
      <c r="J277" s="22" t="s">
        <v>1018</v>
      </c>
      <c r="K277" s="108">
        <v>34.66</v>
      </c>
      <c r="L277" s="108">
        <v>34.66</v>
      </c>
      <c r="M277" s="108"/>
      <c r="N277" s="24">
        <v>9</v>
      </c>
      <c r="O277" s="22">
        <v>941</v>
      </c>
      <c r="P277" s="22">
        <v>941</v>
      </c>
      <c r="Q277" s="24">
        <v>3</v>
      </c>
      <c r="R277" s="22">
        <v>941</v>
      </c>
      <c r="S277" s="22">
        <v>941</v>
      </c>
      <c r="T277" s="22" t="s">
        <v>1019</v>
      </c>
      <c r="U277" s="22" t="s">
        <v>164</v>
      </c>
    </row>
    <row r="278" s="1" customFormat="1" ht="63.75" spans="1:21">
      <c r="A278" s="22">
        <v>22</v>
      </c>
      <c r="B278" s="105" t="s">
        <v>140</v>
      </c>
      <c r="C278" s="24" t="s">
        <v>1012</v>
      </c>
      <c r="D278" s="24" t="s">
        <v>1014</v>
      </c>
      <c r="E278" s="24" t="s">
        <v>1015</v>
      </c>
      <c r="F278" s="22" t="s">
        <v>1016</v>
      </c>
      <c r="G278" s="103" t="s">
        <v>1041</v>
      </c>
      <c r="H278" s="103"/>
      <c r="I278" s="105" t="s">
        <v>140</v>
      </c>
      <c r="J278" s="22" t="s">
        <v>1018</v>
      </c>
      <c r="K278" s="108">
        <v>37.21</v>
      </c>
      <c r="L278" s="108">
        <v>37.21</v>
      </c>
      <c r="M278" s="108"/>
      <c r="N278" s="24">
        <v>9</v>
      </c>
      <c r="O278" s="22">
        <v>1061</v>
      </c>
      <c r="P278" s="22">
        <v>1061</v>
      </c>
      <c r="Q278" s="24">
        <v>5</v>
      </c>
      <c r="R278" s="22">
        <v>1061</v>
      </c>
      <c r="S278" s="22">
        <v>1061</v>
      </c>
      <c r="T278" s="22" t="s">
        <v>1019</v>
      </c>
      <c r="U278" s="22" t="s">
        <v>164</v>
      </c>
    </row>
    <row r="279" s="1" customFormat="1" ht="63.75" spans="1:21">
      <c r="A279" s="22">
        <v>23</v>
      </c>
      <c r="B279" s="105" t="s">
        <v>174</v>
      </c>
      <c r="C279" s="24" t="s">
        <v>1012</v>
      </c>
      <c r="D279" s="24" t="s">
        <v>1014</v>
      </c>
      <c r="E279" s="24" t="s">
        <v>1015</v>
      </c>
      <c r="F279" s="22" t="s">
        <v>1016</v>
      </c>
      <c r="G279" s="103" t="s">
        <v>1042</v>
      </c>
      <c r="H279" s="103"/>
      <c r="I279" s="105" t="s">
        <v>174</v>
      </c>
      <c r="J279" s="22" t="s">
        <v>1018</v>
      </c>
      <c r="K279" s="108">
        <v>47.23</v>
      </c>
      <c r="L279" s="108">
        <v>47.23</v>
      </c>
      <c r="M279" s="108"/>
      <c r="N279" s="24">
        <v>10</v>
      </c>
      <c r="O279" s="22">
        <v>1236</v>
      </c>
      <c r="P279" s="22">
        <v>1236</v>
      </c>
      <c r="Q279" s="24">
        <v>5</v>
      </c>
      <c r="R279" s="22">
        <v>1236</v>
      </c>
      <c r="S279" s="22">
        <v>1236</v>
      </c>
      <c r="T279" s="22" t="s">
        <v>1019</v>
      </c>
      <c r="U279" s="22" t="s">
        <v>164</v>
      </c>
    </row>
    <row r="280" s="1" customFormat="1" ht="63.75" spans="1:21">
      <c r="A280" s="22">
        <v>24</v>
      </c>
      <c r="B280" s="105" t="s">
        <v>337</v>
      </c>
      <c r="C280" s="24" t="s">
        <v>1012</v>
      </c>
      <c r="D280" s="24" t="s">
        <v>1014</v>
      </c>
      <c r="E280" s="24" t="s">
        <v>1015</v>
      </c>
      <c r="F280" s="22" t="s">
        <v>1016</v>
      </c>
      <c r="G280" s="103" t="s">
        <v>1043</v>
      </c>
      <c r="H280" s="103"/>
      <c r="I280" s="105" t="s">
        <v>337</v>
      </c>
      <c r="J280" s="22" t="s">
        <v>1018</v>
      </c>
      <c r="K280" s="108">
        <v>27.92</v>
      </c>
      <c r="L280" s="108">
        <v>27.92</v>
      </c>
      <c r="M280" s="108"/>
      <c r="N280" s="24">
        <v>6</v>
      </c>
      <c r="O280" s="22">
        <v>752</v>
      </c>
      <c r="P280" s="22">
        <v>752</v>
      </c>
      <c r="Q280" s="24">
        <v>2</v>
      </c>
      <c r="R280" s="22">
        <v>752</v>
      </c>
      <c r="S280" s="22">
        <v>752</v>
      </c>
      <c r="T280" s="22" t="s">
        <v>1019</v>
      </c>
      <c r="U280" s="22" t="s">
        <v>164</v>
      </c>
    </row>
    <row r="281" s="1" customFormat="1" ht="63.75" spans="1:21">
      <c r="A281" s="22">
        <v>25</v>
      </c>
      <c r="B281" s="105" t="s">
        <v>129</v>
      </c>
      <c r="C281" s="24" t="s">
        <v>1012</v>
      </c>
      <c r="D281" s="24" t="s">
        <v>1014</v>
      </c>
      <c r="E281" s="24" t="s">
        <v>1015</v>
      </c>
      <c r="F281" s="22" t="s">
        <v>1016</v>
      </c>
      <c r="G281" s="103" t="s">
        <v>1044</v>
      </c>
      <c r="H281" s="103"/>
      <c r="I281" s="105" t="s">
        <v>129</v>
      </c>
      <c r="J281" s="22" t="s">
        <v>1018</v>
      </c>
      <c r="K281" s="109">
        <v>60.4</v>
      </c>
      <c r="L281" s="109">
        <v>60.4</v>
      </c>
      <c r="M281" s="109"/>
      <c r="N281" s="24">
        <v>18</v>
      </c>
      <c r="O281" s="22">
        <v>1566</v>
      </c>
      <c r="P281" s="22">
        <v>1566</v>
      </c>
      <c r="Q281" s="24">
        <v>6</v>
      </c>
      <c r="R281" s="22">
        <v>1566</v>
      </c>
      <c r="S281" s="22">
        <v>1566</v>
      </c>
      <c r="T281" s="22" t="s">
        <v>1019</v>
      </c>
      <c r="U281" s="22" t="s">
        <v>164</v>
      </c>
    </row>
    <row r="282" s="1" customFormat="1" ht="38" customHeight="1" spans="1:21">
      <c r="A282" s="75">
        <v>2</v>
      </c>
      <c r="B282" s="76"/>
      <c r="C282" s="10" t="s">
        <v>1012</v>
      </c>
      <c r="D282" s="10" t="s">
        <v>1014</v>
      </c>
      <c r="E282" s="36" t="s">
        <v>1045</v>
      </c>
      <c r="F282" s="10" t="s">
        <v>1046</v>
      </c>
      <c r="G282" s="36" t="s">
        <v>1047</v>
      </c>
      <c r="H282" s="36"/>
      <c r="I282" s="10" t="s">
        <v>1048</v>
      </c>
      <c r="J282" s="10" t="s">
        <v>1049</v>
      </c>
      <c r="K282" s="19">
        <v>100</v>
      </c>
      <c r="L282" s="19">
        <v>100</v>
      </c>
      <c r="M282" s="19"/>
      <c r="N282" s="19">
        <v>10</v>
      </c>
      <c r="O282" s="19">
        <v>871</v>
      </c>
      <c r="P282" s="19">
        <v>871</v>
      </c>
      <c r="Q282" s="19">
        <v>3</v>
      </c>
      <c r="R282" s="19">
        <v>871</v>
      </c>
      <c r="S282" s="19">
        <v>871</v>
      </c>
      <c r="T282" s="10" t="s">
        <v>1050</v>
      </c>
      <c r="U282" s="10" t="s">
        <v>1051</v>
      </c>
    </row>
    <row r="283" s="1" customFormat="1" ht="38" customHeight="1" spans="1:21">
      <c r="A283" s="17" t="s">
        <v>495</v>
      </c>
      <c r="B283" s="18"/>
      <c r="C283" s="10" t="s">
        <v>1012</v>
      </c>
      <c r="D283" s="10" t="s">
        <v>1052</v>
      </c>
      <c r="E283" s="10" t="s">
        <v>1052</v>
      </c>
      <c r="F283" s="10" t="s">
        <v>1053</v>
      </c>
      <c r="G283" s="36" t="s">
        <v>1054</v>
      </c>
      <c r="H283" s="36"/>
      <c r="I283" s="10" t="s">
        <v>255</v>
      </c>
      <c r="J283" s="10" t="s">
        <v>1055</v>
      </c>
      <c r="K283" s="10">
        <v>100</v>
      </c>
      <c r="L283" s="10">
        <v>100</v>
      </c>
      <c r="M283" s="10"/>
      <c r="N283" s="10">
        <v>150</v>
      </c>
      <c r="O283" s="10">
        <v>209</v>
      </c>
      <c r="P283" s="10">
        <v>209</v>
      </c>
      <c r="Q283" s="10">
        <v>0</v>
      </c>
      <c r="R283" s="10">
        <v>0</v>
      </c>
      <c r="S283" s="10">
        <v>0</v>
      </c>
      <c r="T283" s="10" t="s">
        <v>1056</v>
      </c>
      <c r="U283" s="10" t="s">
        <v>1057</v>
      </c>
    </row>
    <row r="284" s="1" customFormat="1" ht="38" customHeight="1" spans="1:21">
      <c r="A284" s="17" t="s">
        <v>1058</v>
      </c>
      <c r="B284" s="18"/>
      <c r="C284" s="10" t="s">
        <v>1012</v>
      </c>
      <c r="D284" s="10" t="s">
        <v>1059</v>
      </c>
      <c r="E284" s="10" t="s">
        <v>1059</v>
      </c>
      <c r="F284" s="24"/>
      <c r="G284" s="25"/>
      <c r="H284" s="24"/>
      <c r="I284" s="24"/>
      <c r="J284" s="24"/>
      <c r="K284" s="19">
        <v>1100</v>
      </c>
      <c r="L284" s="19">
        <v>1100</v>
      </c>
      <c r="M284" s="19"/>
      <c r="N284" s="19">
        <v>412</v>
      </c>
      <c r="O284" s="19">
        <v>1100</v>
      </c>
      <c r="P284" s="19">
        <v>1100</v>
      </c>
      <c r="Q284" s="19">
        <v>138</v>
      </c>
      <c r="R284" s="19">
        <v>1100</v>
      </c>
      <c r="S284" s="19">
        <v>1100</v>
      </c>
      <c r="T284" s="24"/>
      <c r="U284" s="24"/>
    </row>
    <row r="285" s="1" customFormat="1" ht="89.25" spans="1:21">
      <c r="A285" s="24">
        <v>1</v>
      </c>
      <c r="B285" s="24" t="s">
        <v>76</v>
      </c>
      <c r="C285" s="24" t="s">
        <v>1012</v>
      </c>
      <c r="D285" s="24" t="s">
        <v>1059</v>
      </c>
      <c r="E285" s="24" t="s">
        <v>1059</v>
      </c>
      <c r="F285" s="24" t="s">
        <v>1060</v>
      </c>
      <c r="G285" s="25" t="s">
        <v>1061</v>
      </c>
      <c r="H285" s="24"/>
      <c r="I285" s="24" t="s">
        <v>76</v>
      </c>
      <c r="J285" s="24" t="s">
        <v>1062</v>
      </c>
      <c r="K285" s="24">
        <v>120</v>
      </c>
      <c r="L285" s="24">
        <v>120</v>
      </c>
      <c r="M285" s="24"/>
      <c r="N285" s="24">
        <v>33</v>
      </c>
      <c r="O285" s="24">
        <v>120</v>
      </c>
      <c r="P285" s="24">
        <v>120</v>
      </c>
      <c r="Q285" s="24">
        <v>6</v>
      </c>
      <c r="R285" s="24">
        <v>120</v>
      </c>
      <c r="S285" s="24">
        <v>120</v>
      </c>
      <c r="T285" s="24" t="s">
        <v>1063</v>
      </c>
      <c r="U285" s="24" t="s">
        <v>164</v>
      </c>
    </row>
    <row r="286" s="1" customFormat="1" ht="89.25" spans="1:21">
      <c r="A286" s="24">
        <v>2</v>
      </c>
      <c r="B286" s="24" t="s">
        <v>111</v>
      </c>
      <c r="C286" s="24" t="s">
        <v>1012</v>
      </c>
      <c r="D286" s="24" t="s">
        <v>1059</v>
      </c>
      <c r="E286" s="24" t="s">
        <v>1059</v>
      </c>
      <c r="F286" s="24" t="s">
        <v>1060</v>
      </c>
      <c r="G286" s="25" t="s">
        <v>1064</v>
      </c>
      <c r="H286" s="24"/>
      <c r="I286" s="24" t="s">
        <v>111</v>
      </c>
      <c r="J286" s="24" t="s">
        <v>1062</v>
      </c>
      <c r="K286" s="24">
        <v>70</v>
      </c>
      <c r="L286" s="24">
        <v>70</v>
      </c>
      <c r="M286" s="24"/>
      <c r="N286" s="24">
        <v>22</v>
      </c>
      <c r="O286" s="24">
        <v>70</v>
      </c>
      <c r="P286" s="24">
        <v>70</v>
      </c>
      <c r="Q286" s="24">
        <v>4</v>
      </c>
      <c r="R286" s="24">
        <v>70</v>
      </c>
      <c r="S286" s="24">
        <v>70</v>
      </c>
      <c r="T286" s="24" t="s">
        <v>1065</v>
      </c>
      <c r="U286" s="24" t="s">
        <v>164</v>
      </c>
    </row>
    <row r="287" s="1" customFormat="1" ht="89.25" spans="1:21">
      <c r="A287" s="24">
        <v>3</v>
      </c>
      <c r="B287" s="24" t="s">
        <v>105</v>
      </c>
      <c r="C287" s="24" t="s">
        <v>1012</v>
      </c>
      <c r="D287" s="24" t="s">
        <v>1059</v>
      </c>
      <c r="E287" s="24" t="s">
        <v>1059</v>
      </c>
      <c r="F287" s="24" t="s">
        <v>1060</v>
      </c>
      <c r="G287" s="25" t="s">
        <v>1066</v>
      </c>
      <c r="H287" s="24"/>
      <c r="I287" s="24" t="s">
        <v>105</v>
      </c>
      <c r="J287" s="24" t="s">
        <v>1062</v>
      </c>
      <c r="K287" s="24">
        <v>80</v>
      </c>
      <c r="L287" s="24">
        <v>80</v>
      </c>
      <c r="M287" s="24"/>
      <c r="N287" s="24">
        <v>21</v>
      </c>
      <c r="O287" s="24">
        <v>80</v>
      </c>
      <c r="P287" s="24">
        <v>80</v>
      </c>
      <c r="Q287" s="24">
        <v>4</v>
      </c>
      <c r="R287" s="24">
        <v>80</v>
      </c>
      <c r="S287" s="24">
        <v>80</v>
      </c>
      <c r="T287" s="24" t="s">
        <v>1067</v>
      </c>
      <c r="U287" s="24" t="s">
        <v>164</v>
      </c>
    </row>
    <row r="288" s="1" customFormat="1" ht="89.25" spans="1:21">
      <c r="A288" s="24">
        <v>4</v>
      </c>
      <c r="B288" s="24" t="s">
        <v>318</v>
      </c>
      <c r="C288" s="24" t="s">
        <v>1012</v>
      </c>
      <c r="D288" s="24" t="s">
        <v>1059</v>
      </c>
      <c r="E288" s="24" t="s">
        <v>1059</v>
      </c>
      <c r="F288" s="24" t="s">
        <v>1060</v>
      </c>
      <c r="G288" s="25" t="s">
        <v>1068</v>
      </c>
      <c r="H288" s="24"/>
      <c r="I288" s="24" t="s">
        <v>318</v>
      </c>
      <c r="J288" s="24" t="s">
        <v>1062</v>
      </c>
      <c r="K288" s="24">
        <v>34</v>
      </c>
      <c r="L288" s="24">
        <v>34</v>
      </c>
      <c r="M288" s="24"/>
      <c r="N288" s="24">
        <v>14</v>
      </c>
      <c r="O288" s="24">
        <v>34</v>
      </c>
      <c r="P288" s="24">
        <v>34</v>
      </c>
      <c r="Q288" s="24">
        <v>8</v>
      </c>
      <c r="R288" s="24">
        <v>34</v>
      </c>
      <c r="S288" s="24">
        <v>34</v>
      </c>
      <c r="T288" s="24" t="s">
        <v>1069</v>
      </c>
      <c r="U288" s="24" t="s">
        <v>164</v>
      </c>
    </row>
    <row r="289" s="1" customFormat="1" ht="89.25" spans="1:21">
      <c r="A289" s="24">
        <v>5</v>
      </c>
      <c r="B289" s="24" t="s">
        <v>84</v>
      </c>
      <c r="C289" s="24" t="s">
        <v>1012</v>
      </c>
      <c r="D289" s="24" t="s">
        <v>1059</v>
      </c>
      <c r="E289" s="24" t="s">
        <v>1059</v>
      </c>
      <c r="F289" s="24" t="s">
        <v>1060</v>
      </c>
      <c r="G289" s="25" t="s">
        <v>1070</v>
      </c>
      <c r="H289" s="24"/>
      <c r="I289" s="24" t="s">
        <v>84</v>
      </c>
      <c r="J289" s="24" t="s">
        <v>1062</v>
      </c>
      <c r="K289" s="24">
        <v>39</v>
      </c>
      <c r="L289" s="24">
        <v>39</v>
      </c>
      <c r="M289" s="24"/>
      <c r="N289" s="24">
        <v>12</v>
      </c>
      <c r="O289" s="24">
        <v>39</v>
      </c>
      <c r="P289" s="24">
        <v>39</v>
      </c>
      <c r="Q289" s="24">
        <v>4</v>
      </c>
      <c r="R289" s="24">
        <v>39</v>
      </c>
      <c r="S289" s="24">
        <v>39</v>
      </c>
      <c r="T289" s="24" t="s">
        <v>1071</v>
      </c>
      <c r="U289" s="24" t="s">
        <v>164</v>
      </c>
    </row>
    <row r="290" s="1" customFormat="1" ht="89.25" spans="1:21">
      <c r="A290" s="24">
        <v>6</v>
      </c>
      <c r="B290" s="24" t="s">
        <v>170</v>
      </c>
      <c r="C290" s="24" t="s">
        <v>1012</v>
      </c>
      <c r="D290" s="24" t="s">
        <v>1059</v>
      </c>
      <c r="E290" s="24" t="s">
        <v>1059</v>
      </c>
      <c r="F290" s="24" t="s">
        <v>1060</v>
      </c>
      <c r="G290" s="25" t="s">
        <v>1072</v>
      </c>
      <c r="H290" s="24"/>
      <c r="I290" s="24" t="s">
        <v>170</v>
      </c>
      <c r="J290" s="24" t="s">
        <v>1062</v>
      </c>
      <c r="K290" s="24">
        <v>50</v>
      </c>
      <c r="L290" s="24">
        <v>50</v>
      </c>
      <c r="M290" s="24"/>
      <c r="N290" s="24">
        <v>18</v>
      </c>
      <c r="O290" s="24">
        <v>50</v>
      </c>
      <c r="P290" s="24">
        <v>50</v>
      </c>
      <c r="Q290" s="24">
        <v>5</v>
      </c>
      <c r="R290" s="24">
        <v>50</v>
      </c>
      <c r="S290" s="24">
        <v>50</v>
      </c>
      <c r="T290" s="24" t="s">
        <v>1073</v>
      </c>
      <c r="U290" s="24" t="s">
        <v>164</v>
      </c>
    </row>
    <row r="291" s="1" customFormat="1" ht="89.25" spans="1:21">
      <c r="A291" s="24">
        <v>7</v>
      </c>
      <c r="B291" s="24" t="s">
        <v>248</v>
      </c>
      <c r="C291" s="24" t="s">
        <v>1012</v>
      </c>
      <c r="D291" s="24" t="s">
        <v>1059</v>
      </c>
      <c r="E291" s="24" t="s">
        <v>1059</v>
      </c>
      <c r="F291" s="24" t="s">
        <v>1060</v>
      </c>
      <c r="G291" s="25" t="s">
        <v>1074</v>
      </c>
      <c r="H291" s="24"/>
      <c r="I291" s="24" t="s">
        <v>248</v>
      </c>
      <c r="J291" s="24" t="s">
        <v>1062</v>
      </c>
      <c r="K291" s="24">
        <v>52</v>
      </c>
      <c r="L291" s="24">
        <v>52</v>
      </c>
      <c r="M291" s="24"/>
      <c r="N291" s="24">
        <v>17</v>
      </c>
      <c r="O291" s="24">
        <v>52</v>
      </c>
      <c r="P291" s="24">
        <v>52</v>
      </c>
      <c r="Q291" s="24">
        <v>4</v>
      </c>
      <c r="R291" s="24">
        <v>52</v>
      </c>
      <c r="S291" s="24">
        <v>52</v>
      </c>
      <c r="T291" s="24" t="s">
        <v>1075</v>
      </c>
      <c r="U291" s="24" t="s">
        <v>164</v>
      </c>
    </row>
    <row r="292" s="1" customFormat="1" ht="89.25" spans="1:21">
      <c r="A292" s="24">
        <v>8</v>
      </c>
      <c r="B292" s="24" t="s">
        <v>708</v>
      </c>
      <c r="C292" s="24" t="s">
        <v>1012</v>
      </c>
      <c r="D292" s="24" t="s">
        <v>1059</v>
      </c>
      <c r="E292" s="24" t="s">
        <v>1059</v>
      </c>
      <c r="F292" s="24" t="s">
        <v>1060</v>
      </c>
      <c r="G292" s="25" t="s">
        <v>1076</v>
      </c>
      <c r="H292" s="24"/>
      <c r="I292" s="24" t="s">
        <v>708</v>
      </c>
      <c r="J292" s="24" t="s">
        <v>1062</v>
      </c>
      <c r="K292" s="24">
        <v>29</v>
      </c>
      <c r="L292" s="24">
        <v>29</v>
      </c>
      <c r="M292" s="24"/>
      <c r="N292" s="24">
        <v>11</v>
      </c>
      <c r="O292" s="24">
        <v>29</v>
      </c>
      <c r="P292" s="24">
        <v>29</v>
      </c>
      <c r="Q292" s="24">
        <v>3</v>
      </c>
      <c r="R292" s="24">
        <v>29</v>
      </c>
      <c r="S292" s="24">
        <v>29</v>
      </c>
      <c r="T292" s="24" t="s">
        <v>1077</v>
      </c>
      <c r="U292" s="24" t="s">
        <v>164</v>
      </c>
    </row>
    <row r="293" s="1" customFormat="1" ht="89.25" spans="1:21">
      <c r="A293" s="24">
        <v>9</v>
      </c>
      <c r="B293" s="24" t="s">
        <v>190</v>
      </c>
      <c r="C293" s="24" t="s">
        <v>1012</v>
      </c>
      <c r="D293" s="24" t="s">
        <v>1059</v>
      </c>
      <c r="E293" s="24" t="s">
        <v>1059</v>
      </c>
      <c r="F293" s="24" t="s">
        <v>1060</v>
      </c>
      <c r="G293" s="25" t="s">
        <v>1078</v>
      </c>
      <c r="H293" s="24"/>
      <c r="I293" s="24" t="s">
        <v>190</v>
      </c>
      <c r="J293" s="24" t="s">
        <v>1062</v>
      </c>
      <c r="K293" s="24">
        <v>19</v>
      </c>
      <c r="L293" s="24">
        <v>19</v>
      </c>
      <c r="M293" s="24"/>
      <c r="N293" s="24">
        <v>9</v>
      </c>
      <c r="O293" s="24">
        <v>19</v>
      </c>
      <c r="P293" s="24">
        <v>19</v>
      </c>
      <c r="Q293" s="24">
        <v>4</v>
      </c>
      <c r="R293" s="24">
        <v>19</v>
      </c>
      <c r="S293" s="24">
        <v>19</v>
      </c>
      <c r="T293" s="24" t="s">
        <v>1079</v>
      </c>
      <c r="U293" s="24" t="s">
        <v>164</v>
      </c>
    </row>
    <row r="294" s="1" customFormat="1" ht="89.25" spans="1:21">
      <c r="A294" s="24">
        <v>10</v>
      </c>
      <c r="B294" s="24" t="s">
        <v>100</v>
      </c>
      <c r="C294" s="24" t="s">
        <v>1012</v>
      </c>
      <c r="D294" s="24" t="s">
        <v>1059</v>
      </c>
      <c r="E294" s="24" t="s">
        <v>1059</v>
      </c>
      <c r="F294" s="24" t="s">
        <v>1060</v>
      </c>
      <c r="G294" s="25" t="s">
        <v>1080</v>
      </c>
      <c r="H294" s="24"/>
      <c r="I294" s="24" t="s">
        <v>100</v>
      </c>
      <c r="J294" s="24" t="s">
        <v>1062</v>
      </c>
      <c r="K294" s="24">
        <v>90</v>
      </c>
      <c r="L294" s="24">
        <v>90</v>
      </c>
      <c r="M294" s="24"/>
      <c r="N294" s="24">
        <v>33</v>
      </c>
      <c r="O294" s="24">
        <v>90</v>
      </c>
      <c r="P294" s="24">
        <v>90</v>
      </c>
      <c r="Q294" s="24">
        <v>14</v>
      </c>
      <c r="R294" s="24">
        <v>90</v>
      </c>
      <c r="S294" s="24">
        <v>90</v>
      </c>
      <c r="T294" s="24" t="s">
        <v>1081</v>
      </c>
      <c r="U294" s="24" t="s">
        <v>164</v>
      </c>
    </row>
    <row r="295" s="1" customFormat="1" ht="89.25" spans="1:21">
      <c r="A295" s="24">
        <v>11</v>
      </c>
      <c r="B295" s="24" t="s">
        <v>156</v>
      </c>
      <c r="C295" s="24" t="s">
        <v>1012</v>
      </c>
      <c r="D295" s="24" t="s">
        <v>1059</v>
      </c>
      <c r="E295" s="24" t="s">
        <v>1059</v>
      </c>
      <c r="F295" s="24" t="s">
        <v>1060</v>
      </c>
      <c r="G295" s="25" t="s">
        <v>1082</v>
      </c>
      <c r="H295" s="24"/>
      <c r="I295" s="24" t="s">
        <v>156</v>
      </c>
      <c r="J295" s="24" t="s">
        <v>1062</v>
      </c>
      <c r="K295" s="24">
        <v>18</v>
      </c>
      <c r="L295" s="24">
        <v>18</v>
      </c>
      <c r="M295" s="24"/>
      <c r="N295" s="24">
        <v>6</v>
      </c>
      <c r="O295" s="24">
        <v>18</v>
      </c>
      <c r="P295" s="24">
        <v>18</v>
      </c>
      <c r="Q295" s="24">
        <v>2</v>
      </c>
      <c r="R295" s="24">
        <v>18</v>
      </c>
      <c r="S295" s="24">
        <v>18</v>
      </c>
      <c r="T295" s="24" t="s">
        <v>1083</v>
      </c>
      <c r="U295" s="24" t="s">
        <v>164</v>
      </c>
    </row>
    <row r="296" s="1" customFormat="1" ht="89.25" spans="1:21">
      <c r="A296" s="24">
        <v>12</v>
      </c>
      <c r="B296" s="24" t="s">
        <v>165</v>
      </c>
      <c r="C296" s="24" t="s">
        <v>1012</v>
      </c>
      <c r="D296" s="24" t="s">
        <v>1059</v>
      </c>
      <c r="E296" s="24" t="s">
        <v>1059</v>
      </c>
      <c r="F296" s="24" t="s">
        <v>1060</v>
      </c>
      <c r="G296" s="25" t="s">
        <v>1084</v>
      </c>
      <c r="H296" s="24"/>
      <c r="I296" s="24" t="s">
        <v>165</v>
      </c>
      <c r="J296" s="24" t="s">
        <v>1062</v>
      </c>
      <c r="K296" s="24">
        <v>73</v>
      </c>
      <c r="L296" s="24">
        <v>73</v>
      </c>
      <c r="M296" s="24"/>
      <c r="N296" s="24">
        <v>27</v>
      </c>
      <c r="O296" s="24">
        <v>73</v>
      </c>
      <c r="P296" s="24">
        <v>73</v>
      </c>
      <c r="Q296" s="24">
        <v>6</v>
      </c>
      <c r="R296" s="24">
        <v>73</v>
      </c>
      <c r="S296" s="24">
        <v>73</v>
      </c>
      <c r="T296" s="24" t="s">
        <v>1085</v>
      </c>
      <c r="U296" s="24" t="s">
        <v>164</v>
      </c>
    </row>
    <row r="297" s="1" customFormat="1" ht="89.25" spans="1:21">
      <c r="A297" s="24">
        <v>13</v>
      </c>
      <c r="B297" s="24" t="s">
        <v>402</v>
      </c>
      <c r="C297" s="24" t="s">
        <v>1012</v>
      </c>
      <c r="D297" s="24" t="s">
        <v>1059</v>
      </c>
      <c r="E297" s="24" t="s">
        <v>1059</v>
      </c>
      <c r="F297" s="24" t="s">
        <v>1086</v>
      </c>
      <c r="G297" s="25" t="s">
        <v>1087</v>
      </c>
      <c r="H297" s="24"/>
      <c r="I297" s="24" t="s">
        <v>402</v>
      </c>
      <c r="J297" s="24" t="s">
        <v>1062</v>
      </c>
      <c r="K297" s="24">
        <v>53</v>
      </c>
      <c r="L297" s="24">
        <v>53</v>
      </c>
      <c r="M297" s="24"/>
      <c r="N297" s="24">
        <v>23</v>
      </c>
      <c r="O297" s="24">
        <v>53</v>
      </c>
      <c r="P297" s="24">
        <v>53</v>
      </c>
      <c r="Q297" s="24">
        <v>14</v>
      </c>
      <c r="R297" s="24">
        <v>53</v>
      </c>
      <c r="S297" s="24">
        <v>53</v>
      </c>
      <c r="T297" s="24" t="s">
        <v>1088</v>
      </c>
      <c r="U297" s="24" t="s">
        <v>164</v>
      </c>
    </row>
    <row r="298" s="1" customFormat="1" ht="89.25" spans="1:21">
      <c r="A298" s="24">
        <v>14</v>
      </c>
      <c r="B298" s="24" t="s">
        <v>354</v>
      </c>
      <c r="C298" s="24" t="s">
        <v>1012</v>
      </c>
      <c r="D298" s="24" t="s">
        <v>1059</v>
      </c>
      <c r="E298" s="24" t="s">
        <v>1059</v>
      </c>
      <c r="F298" s="24" t="s">
        <v>1060</v>
      </c>
      <c r="G298" s="25" t="s">
        <v>1089</v>
      </c>
      <c r="H298" s="24"/>
      <c r="I298" s="24" t="s">
        <v>354</v>
      </c>
      <c r="J298" s="24" t="s">
        <v>1062</v>
      </c>
      <c r="K298" s="24">
        <v>61</v>
      </c>
      <c r="L298" s="24">
        <v>61</v>
      </c>
      <c r="M298" s="24"/>
      <c r="N298" s="24">
        <v>22</v>
      </c>
      <c r="O298" s="24">
        <v>61</v>
      </c>
      <c r="P298" s="24">
        <v>61</v>
      </c>
      <c r="Q298" s="24">
        <v>8</v>
      </c>
      <c r="R298" s="24">
        <v>61</v>
      </c>
      <c r="S298" s="24">
        <v>61</v>
      </c>
      <c r="T298" s="24" t="s">
        <v>1090</v>
      </c>
      <c r="U298" s="24" t="s">
        <v>164</v>
      </c>
    </row>
    <row r="299" s="1" customFormat="1" ht="89.25" spans="1:21">
      <c r="A299" s="24">
        <v>15</v>
      </c>
      <c r="B299" s="24" t="s">
        <v>272</v>
      </c>
      <c r="C299" s="24" t="s">
        <v>1012</v>
      </c>
      <c r="D299" s="24" t="s">
        <v>1059</v>
      </c>
      <c r="E299" s="24" t="s">
        <v>1059</v>
      </c>
      <c r="F299" s="24" t="s">
        <v>1060</v>
      </c>
      <c r="G299" s="25" t="s">
        <v>1078</v>
      </c>
      <c r="H299" s="24"/>
      <c r="I299" s="24" t="s">
        <v>272</v>
      </c>
      <c r="J299" s="24" t="s">
        <v>1062</v>
      </c>
      <c r="K299" s="24">
        <v>19</v>
      </c>
      <c r="L299" s="24">
        <v>19</v>
      </c>
      <c r="M299" s="24"/>
      <c r="N299" s="24">
        <v>9</v>
      </c>
      <c r="O299" s="24">
        <v>19</v>
      </c>
      <c r="P299" s="24">
        <v>19</v>
      </c>
      <c r="Q299" s="24">
        <v>5</v>
      </c>
      <c r="R299" s="24">
        <v>19</v>
      </c>
      <c r="S299" s="24">
        <v>19</v>
      </c>
      <c r="T299" s="24" t="s">
        <v>1079</v>
      </c>
      <c r="U299" s="24" t="s">
        <v>164</v>
      </c>
    </row>
    <row r="300" s="1" customFormat="1" ht="89.25" spans="1:21">
      <c r="A300" s="24">
        <v>16</v>
      </c>
      <c r="B300" s="24" t="s">
        <v>145</v>
      </c>
      <c r="C300" s="24" t="s">
        <v>1012</v>
      </c>
      <c r="D300" s="24" t="s">
        <v>1059</v>
      </c>
      <c r="E300" s="24" t="s">
        <v>1059</v>
      </c>
      <c r="F300" s="24" t="s">
        <v>1060</v>
      </c>
      <c r="G300" s="25" t="s">
        <v>1091</v>
      </c>
      <c r="H300" s="24"/>
      <c r="I300" s="24" t="s">
        <v>145</v>
      </c>
      <c r="J300" s="24" t="s">
        <v>1062</v>
      </c>
      <c r="K300" s="24">
        <v>79</v>
      </c>
      <c r="L300" s="24">
        <v>79</v>
      </c>
      <c r="M300" s="24"/>
      <c r="N300" s="24">
        <v>20</v>
      </c>
      <c r="O300" s="24">
        <v>79</v>
      </c>
      <c r="P300" s="24">
        <v>79</v>
      </c>
      <c r="Q300" s="24">
        <v>3</v>
      </c>
      <c r="R300" s="24">
        <v>79</v>
      </c>
      <c r="S300" s="24">
        <v>79</v>
      </c>
      <c r="T300" s="24" t="s">
        <v>1092</v>
      </c>
      <c r="U300" s="24" t="s">
        <v>164</v>
      </c>
    </row>
    <row r="301" s="1" customFormat="1" ht="89.25" spans="1:21">
      <c r="A301" s="24">
        <v>17</v>
      </c>
      <c r="B301" s="24" t="s">
        <v>235</v>
      </c>
      <c r="C301" s="24" t="s">
        <v>1012</v>
      </c>
      <c r="D301" s="24" t="s">
        <v>1059</v>
      </c>
      <c r="E301" s="24" t="s">
        <v>1059</v>
      </c>
      <c r="F301" s="24" t="s">
        <v>1060</v>
      </c>
      <c r="G301" s="25" t="s">
        <v>1093</v>
      </c>
      <c r="H301" s="24"/>
      <c r="I301" s="24" t="s">
        <v>235</v>
      </c>
      <c r="J301" s="24" t="s">
        <v>1062</v>
      </c>
      <c r="K301" s="24">
        <v>32</v>
      </c>
      <c r="L301" s="24">
        <v>32</v>
      </c>
      <c r="M301" s="24"/>
      <c r="N301" s="24">
        <v>15</v>
      </c>
      <c r="O301" s="24">
        <v>32</v>
      </c>
      <c r="P301" s="24">
        <v>32</v>
      </c>
      <c r="Q301" s="24">
        <v>4</v>
      </c>
      <c r="R301" s="24">
        <v>32</v>
      </c>
      <c r="S301" s="24">
        <v>32</v>
      </c>
      <c r="T301" s="24" t="s">
        <v>1094</v>
      </c>
      <c r="U301" s="24" t="s">
        <v>164</v>
      </c>
    </row>
    <row r="302" s="1" customFormat="1" ht="89.25" spans="1:21">
      <c r="A302" s="24">
        <v>18</v>
      </c>
      <c r="B302" s="24" t="s">
        <v>992</v>
      </c>
      <c r="C302" s="24" t="s">
        <v>1012</v>
      </c>
      <c r="D302" s="24" t="s">
        <v>1059</v>
      </c>
      <c r="E302" s="24" t="s">
        <v>1059</v>
      </c>
      <c r="F302" s="24" t="s">
        <v>1060</v>
      </c>
      <c r="G302" s="25" t="s">
        <v>1095</v>
      </c>
      <c r="H302" s="24"/>
      <c r="I302" s="24" t="s">
        <v>992</v>
      </c>
      <c r="J302" s="24" t="s">
        <v>1062</v>
      </c>
      <c r="K302" s="24">
        <v>21</v>
      </c>
      <c r="L302" s="24">
        <v>21</v>
      </c>
      <c r="M302" s="24"/>
      <c r="N302" s="24">
        <v>10</v>
      </c>
      <c r="O302" s="24">
        <v>21</v>
      </c>
      <c r="P302" s="24">
        <v>21</v>
      </c>
      <c r="Q302" s="24">
        <v>5</v>
      </c>
      <c r="R302" s="24">
        <v>21</v>
      </c>
      <c r="S302" s="24">
        <v>21</v>
      </c>
      <c r="T302" s="24" t="s">
        <v>1096</v>
      </c>
      <c r="U302" s="24" t="s">
        <v>164</v>
      </c>
    </row>
    <row r="303" s="1" customFormat="1" ht="89.25" spans="1:21">
      <c r="A303" s="24">
        <v>19</v>
      </c>
      <c r="B303" s="24" t="s">
        <v>203</v>
      </c>
      <c r="C303" s="24" t="s">
        <v>1012</v>
      </c>
      <c r="D303" s="24" t="s">
        <v>1059</v>
      </c>
      <c r="E303" s="24" t="s">
        <v>1059</v>
      </c>
      <c r="F303" s="24" t="s">
        <v>1060</v>
      </c>
      <c r="G303" s="25" t="s">
        <v>1082</v>
      </c>
      <c r="H303" s="24"/>
      <c r="I303" s="24" t="s">
        <v>203</v>
      </c>
      <c r="J303" s="24" t="s">
        <v>1062</v>
      </c>
      <c r="K303" s="24">
        <v>18</v>
      </c>
      <c r="L303" s="24">
        <v>18</v>
      </c>
      <c r="M303" s="24"/>
      <c r="N303" s="24">
        <v>4</v>
      </c>
      <c r="O303" s="24">
        <v>18</v>
      </c>
      <c r="P303" s="24">
        <v>18</v>
      </c>
      <c r="Q303" s="24">
        <v>4</v>
      </c>
      <c r="R303" s="24">
        <v>18</v>
      </c>
      <c r="S303" s="24">
        <v>18</v>
      </c>
      <c r="T303" s="24" t="s">
        <v>1083</v>
      </c>
      <c r="U303" s="24" t="s">
        <v>164</v>
      </c>
    </row>
    <row r="304" s="1" customFormat="1" ht="89.25" spans="1:21">
      <c r="A304" s="24">
        <v>20</v>
      </c>
      <c r="B304" s="24" t="s">
        <v>298</v>
      </c>
      <c r="C304" s="24" t="s">
        <v>1012</v>
      </c>
      <c r="D304" s="24" t="s">
        <v>1059</v>
      </c>
      <c r="E304" s="24" t="s">
        <v>1059</v>
      </c>
      <c r="F304" s="24" t="s">
        <v>1060</v>
      </c>
      <c r="G304" s="25" t="s">
        <v>1095</v>
      </c>
      <c r="H304" s="24"/>
      <c r="I304" s="24" t="s">
        <v>298</v>
      </c>
      <c r="J304" s="24" t="s">
        <v>1062</v>
      </c>
      <c r="K304" s="24">
        <v>21</v>
      </c>
      <c r="L304" s="24">
        <v>21</v>
      </c>
      <c r="M304" s="24"/>
      <c r="N304" s="24">
        <v>8</v>
      </c>
      <c r="O304" s="24">
        <v>21</v>
      </c>
      <c r="P304" s="24">
        <v>21</v>
      </c>
      <c r="Q304" s="24">
        <v>4</v>
      </c>
      <c r="R304" s="24">
        <v>21</v>
      </c>
      <c r="S304" s="24">
        <v>21</v>
      </c>
      <c r="T304" s="24" t="s">
        <v>1096</v>
      </c>
      <c r="U304" s="24" t="s">
        <v>164</v>
      </c>
    </row>
    <row r="305" s="1" customFormat="1" ht="89.25" spans="1:21">
      <c r="A305" s="24">
        <v>21</v>
      </c>
      <c r="B305" s="24" t="s">
        <v>91</v>
      </c>
      <c r="C305" s="24" t="s">
        <v>1012</v>
      </c>
      <c r="D305" s="24" t="s">
        <v>1059</v>
      </c>
      <c r="E305" s="24" t="s">
        <v>1059</v>
      </c>
      <c r="F305" s="24" t="s">
        <v>1060</v>
      </c>
      <c r="G305" s="25" t="s">
        <v>1095</v>
      </c>
      <c r="H305" s="24"/>
      <c r="I305" s="24" t="s">
        <v>91</v>
      </c>
      <c r="J305" s="24" t="s">
        <v>1062</v>
      </c>
      <c r="K305" s="24">
        <v>21</v>
      </c>
      <c r="L305" s="24">
        <v>21</v>
      </c>
      <c r="M305" s="24"/>
      <c r="N305" s="24">
        <v>9</v>
      </c>
      <c r="O305" s="24">
        <v>21</v>
      </c>
      <c r="P305" s="24">
        <v>21</v>
      </c>
      <c r="Q305" s="24">
        <v>4</v>
      </c>
      <c r="R305" s="24">
        <v>21</v>
      </c>
      <c r="S305" s="24">
        <v>21</v>
      </c>
      <c r="T305" s="24" t="s">
        <v>1096</v>
      </c>
      <c r="U305" s="24" t="s">
        <v>164</v>
      </c>
    </row>
    <row r="306" s="1" customFormat="1" ht="89.25" spans="1:21">
      <c r="A306" s="24">
        <v>22</v>
      </c>
      <c r="B306" s="24" t="s">
        <v>140</v>
      </c>
      <c r="C306" s="24" t="s">
        <v>1012</v>
      </c>
      <c r="D306" s="24" t="s">
        <v>1059</v>
      </c>
      <c r="E306" s="24" t="s">
        <v>1059</v>
      </c>
      <c r="F306" s="24" t="s">
        <v>1060</v>
      </c>
      <c r="G306" s="25" t="s">
        <v>1097</v>
      </c>
      <c r="H306" s="24"/>
      <c r="I306" s="24" t="s">
        <v>140</v>
      </c>
      <c r="J306" s="24" t="s">
        <v>1062</v>
      </c>
      <c r="K306" s="24">
        <v>23</v>
      </c>
      <c r="L306" s="24">
        <v>23</v>
      </c>
      <c r="M306" s="24"/>
      <c r="N306" s="24">
        <v>9</v>
      </c>
      <c r="O306" s="24">
        <v>23</v>
      </c>
      <c r="P306" s="24">
        <v>23</v>
      </c>
      <c r="Q306" s="24">
        <v>6</v>
      </c>
      <c r="R306" s="24">
        <v>23</v>
      </c>
      <c r="S306" s="24">
        <v>23</v>
      </c>
      <c r="T306" s="24" t="s">
        <v>1098</v>
      </c>
      <c r="U306" s="24" t="s">
        <v>164</v>
      </c>
    </row>
    <row r="307" s="1" customFormat="1" ht="89.25" spans="1:21">
      <c r="A307" s="24">
        <v>23</v>
      </c>
      <c r="B307" s="24" t="s">
        <v>174</v>
      </c>
      <c r="C307" s="24" t="s">
        <v>1012</v>
      </c>
      <c r="D307" s="24" t="s">
        <v>1059</v>
      </c>
      <c r="E307" s="24" t="s">
        <v>1059</v>
      </c>
      <c r="F307" s="24" t="s">
        <v>1060</v>
      </c>
      <c r="G307" s="25" t="s">
        <v>1099</v>
      </c>
      <c r="H307" s="24"/>
      <c r="I307" s="24" t="s">
        <v>174</v>
      </c>
      <c r="J307" s="24" t="s">
        <v>1062</v>
      </c>
      <c r="K307" s="24">
        <v>20</v>
      </c>
      <c r="L307" s="24">
        <v>20</v>
      </c>
      <c r="M307" s="24"/>
      <c r="N307" s="24">
        <v>10</v>
      </c>
      <c r="O307" s="24">
        <v>20</v>
      </c>
      <c r="P307" s="24">
        <v>20</v>
      </c>
      <c r="Q307" s="24">
        <v>5</v>
      </c>
      <c r="R307" s="24">
        <v>20</v>
      </c>
      <c r="S307" s="24">
        <v>20</v>
      </c>
      <c r="T307" s="24" t="s">
        <v>1100</v>
      </c>
      <c r="U307" s="24" t="s">
        <v>164</v>
      </c>
    </row>
    <row r="308" s="1" customFormat="1" ht="89.25" spans="1:21">
      <c r="A308" s="24">
        <v>24</v>
      </c>
      <c r="B308" s="24" t="s">
        <v>337</v>
      </c>
      <c r="C308" s="24" t="s">
        <v>1012</v>
      </c>
      <c r="D308" s="24" t="s">
        <v>1059</v>
      </c>
      <c r="E308" s="24" t="s">
        <v>1059</v>
      </c>
      <c r="F308" s="24" t="s">
        <v>1060</v>
      </c>
      <c r="G308" s="25" t="s">
        <v>1082</v>
      </c>
      <c r="H308" s="24"/>
      <c r="I308" s="24" t="s">
        <v>337</v>
      </c>
      <c r="J308" s="24" t="s">
        <v>1062</v>
      </c>
      <c r="K308" s="24">
        <v>18</v>
      </c>
      <c r="L308" s="24">
        <v>18</v>
      </c>
      <c r="M308" s="24"/>
      <c r="N308" s="24">
        <v>6</v>
      </c>
      <c r="O308" s="24">
        <v>18</v>
      </c>
      <c r="P308" s="24">
        <v>18</v>
      </c>
      <c r="Q308" s="24">
        <v>6</v>
      </c>
      <c r="R308" s="24">
        <v>18</v>
      </c>
      <c r="S308" s="24">
        <v>18</v>
      </c>
      <c r="T308" s="24" t="s">
        <v>1083</v>
      </c>
      <c r="U308" s="24" t="s">
        <v>164</v>
      </c>
    </row>
    <row r="309" s="1" customFormat="1" ht="89.25" spans="1:21">
      <c r="A309" s="79">
        <v>25</v>
      </c>
      <c r="B309" s="79" t="s">
        <v>129</v>
      </c>
      <c r="C309" s="24" t="s">
        <v>1012</v>
      </c>
      <c r="D309" s="24" t="s">
        <v>1059</v>
      </c>
      <c r="E309" s="24" t="s">
        <v>1059</v>
      </c>
      <c r="F309" s="24" t="s">
        <v>1060</v>
      </c>
      <c r="G309" s="25" t="s">
        <v>1101</v>
      </c>
      <c r="H309" s="24"/>
      <c r="I309" s="24" t="s">
        <v>129</v>
      </c>
      <c r="J309" s="24" t="s">
        <v>1062</v>
      </c>
      <c r="K309" s="24">
        <v>40</v>
      </c>
      <c r="L309" s="24">
        <v>40</v>
      </c>
      <c r="M309" s="24"/>
      <c r="N309" s="24">
        <v>18</v>
      </c>
      <c r="O309" s="24">
        <v>40</v>
      </c>
      <c r="P309" s="24">
        <v>40</v>
      </c>
      <c r="Q309" s="24">
        <v>6</v>
      </c>
      <c r="R309" s="24">
        <v>40</v>
      </c>
      <c r="S309" s="24">
        <v>40</v>
      </c>
      <c r="T309" s="24" t="s">
        <v>1102</v>
      </c>
      <c r="U309" s="24" t="s">
        <v>164</v>
      </c>
    </row>
    <row r="310" s="1" customFormat="1" ht="38" customHeight="1" spans="1:21">
      <c r="A310" s="10" t="s">
        <v>1103</v>
      </c>
      <c r="B310" s="10"/>
      <c r="C310" s="10" t="s">
        <v>1104</v>
      </c>
      <c r="D310" s="10"/>
      <c r="E310" s="10"/>
      <c r="F310" s="24"/>
      <c r="G310" s="25"/>
      <c r="H310" s="24"/>
      <c r="I310" s="24"/>
      <c r="J310" s="24"/>
      <c r="K310" s="19">
        <v>3805.85</v>
      </c>
      <c r="L310" s="19">
        <v>3805.85</v>
      </c>
      <c r="M310" s="19"/>
      <c r="N310" s="19">
        <v>217</v>
      </c>
      <c r="O310" s="19">
        <v>63608</v>
      </c>
      <c r="P310" s="19">
        <v>239942</v>
      </c>
      <c r="Q310" s="19">
        <v>138</v>
      </c>
      <c r="R310" s="19">
        <v>10253</v>
      </c>
      <c r="S310" s="19">
        <v>26537</v>
      </c>
      <c r="T310" s="24"/>
      <c r="U310" s="24"/>
    </row>
    <row r="311" s="1" customFormat="1" ht="38" customHeight="1" spans="1:21">
      <c r="A311" s="10" t="s">
        <v>73</v>
      </c>
      <c r="B311" s="10"/>
      <c r="C311" s="10" t="s">
        <v>1104</v>
      </c>
      <c r="D311" s="10" t="s">
        <v>1105</v>
      </c>
      <c r="E311" s="10"/>
      <c r="F311" s="24"/>
      <c r="G311" s="25"/>
      <c r="H311" s="24"/>
      <c r="I311" s="24"/>
      <c r="J311" s="24"/>
      <c r="K311" s="19">
        <v>3567.9</v>
      </c>
      <c r="L311" s="19">
        <v>3567.9</v>
      </c>
      <c r="M311" s="19"/>
      <c r="N311" s="19">
        <v>180</v>
      </c>
      <c r="O311" s="19">
        <v>51209</v>
      </c>
      <c r="P311" s="19">
        <v>185349</v>
      </c>
      <c r="Q311" s="19">
        <v>124</v>
      </c>
      <c r="R311" s="19">
        <v>8605</v>
      </c>
      <c r="S311" s="19">
        <v>30831</v>
      </c>
      <c r="T311" s="24"/>
      <c r="U311" s="24"/>
    </row>
    <row r="312" s="1" customFormat="1" ht="38" customHeight="1" spans="1:21">
      <c r="A312" s="10">
        <v>1</v>
      </c>
      <c r="B312" s="10"/>
      <c r="C312" s="10" t="s">
        <v>1104</v>
      </c>
      <c r="D312" s="10" t="s">
        <v>1105</v>
      </c>
      <c r="E312" s="36" t="s">
        <v>1106</v>
      </c>
      <c r="F312" s="24"/>
      <c r="G312" s="25"/>
      <c r="H312" s="24"/>
      <c r="I312" s="24"/>
      <c r="J312" s="24"/>
      <c r="K312" s="19">
        <v>2138.4</v>
      </c>
      <c r="L312" s="19">
        <v>2138.4</v>
      </c>
      <c r="M312" s="19"/>
      <c r="N312" s="19">
        <v>133</v>
      </c>
      <c r="O312" s="19">
        <v>40868</v>
      </c>
      <c r="P312" s="19">
        <v>150046</v>
      </c>
      <c r="Q312" s="19">
        <v>90</v>
      </c>
      <c r="R312" s="19">
        <v>6405</v>
      </c>
      <c r="S312" s="19">
        <v>23331</v>
      </c>
      <c r="T312" s="24"/>
      <c r="U312" s="24"/>
    </row>
    <row r="313" s="1" customFormat="1" ht="51" spans="1:21">
      <c r="A313" s="106">
        <v>1</v>
      </c>
      <c r="B313" s="106" t="s">
        <v>318</v>
      </c>
      <c r="C313" s="24" t="s">
        <v>1104</v>
      </c>
      <c r="D313" s="24" t="s">
        <v>1105</v>
      </c>
      <c r="E313" s="25" t="s">
        <v>1106</v>
      </c>
      <c r="F313" s="24" t="s">
        <v>1107</v>
      </c>
      <c r="G313" s="25" t="s">
        <v>1108</v>
      </c>
      <c r="H313" s="24" t="s">
        <v>79</v>
      </c>
      <c r="I313" s="24" t="s">
        <v>1109</v>
      </c>
      <c r="J313" s="24" t="s">
        <v>210</v>
      </c>
      <c r="K313" s="24">
        <v>27</v>
      </c>
      <c r="L313" s="24">
        <v>27</v>
      </c>
      <c r="M313" s="24"/>
      <c r="N313" s="24">
        <v>1</v>
      </c>
      <c r="O313" s="24">
        <v>314</v>
      </c>
      <c r="P313" s="24">
        <v>1162</v>
      </c>
      <c r="Q313" s="24">
        <v>1</v>
      </c>
      <c r="R313" s="24">
        <v>119</v>
      </c>
      <c r="S313" s="24">
        <v>454</v>
      </c>
      <c r="T313" s="24" t="s">
        <v>1110</v>
      </c>
      <c r="U313" s="24" t="s">
        <v>164</v>
      </c>
    </row>
    <row r="314" s="1" customFormat="1" ht="38.25" spans="1:21">
      <c r="A314" s="106">
        <v>2</v>
      </c>
      <c r="B314" s="24" t="s">
        <v>318</v>
      </c>
      <c r="C314" s="24" t="s">
        <v>1104</v>
      </c>
      <c r="D314" s="24" t="s">
        <v>1105</v>
      </c>
      <c r="E314" s="25" t="s">
        <v>1106</v>
      </c>
      <c r="F314" s="24" t="s">
        <v>1111</v>
      </c>
      <c r="G314" s="25" t="s">
        <v>1112</v>
      </c>
      <c r="H314" s="24" t="s">
        <v>96</v>
      </c>
      <c r="I314" s="24" t="s">
        <v>1113</v>
      </c>
      <c r="J314" s="24" t="s">
        <v>210</v>
      </c>
      <c r="K314" s="24">
        <v>7</v>
      </c>
      <c r="L314" s="24">
        <v>7</v>
      </c>
      <c r="M314" s="24"/>
      <c r="N314" s="24">
        <v>3</v>
      </c>
      <c r="O314" s="24">
        <v>84</v>
      </c>
      <c r="P314" s="24">
        <v>800</v>
      </c>
      <c r="Q314" s="24">
        <v>3</v>
      </c>
      <c r="R314" s="24">
        <v>15</v>
      </c>
      <c r="S314" s="24">
        <v>65</v>
      </c>
      <c r="T314" s="24" t="s">
        <v>1114</v>
      </c>
      <c r="U314" s="24" t="s">
        <v>164</v>
      </c>
    </row>
    <row r="315" s="1" customFormat="1" ht="51" spans="1:21">
      <c r="A315" s="106">
        <v>3</v>
      </c>
      <c r="B315" s="24" t="s">
        <v>105</v>
      </c>
      <c r="C315" s="24" t="s">
        <v>1104</v>
      </c>
      <c r="D315" s="24" t="s">
        <v>1105</v>
      </c>
      <c r="E315" s="25" t="s">
        <v>1106</v>
      </c>
      <c r="F315" s="24" t="s">
        <v>1115</v>
      </c>
      <c r="G315" s="25" t="s">
        <v>1116</v>
      </c>
      <c r="H315" s="24" t="s">
        <v>79</v>
      </c>
      <c r="I315" s="24" t="s">
        <v>108</v>
      </c>
      <c r="J315" s="24" t="s">
        <v>210</v>
      </c>
      <c r="K315" s="24">
        <v>14</v>
      </c>
      <c r="L315" s="24">
        <v>14</v>
      </c>
      <c r="M315" s="24"/>
      <c r="N315" s="24">
        <v>1</v>
      </c>
      <c r="O315" s="24">
        <v>28</v>
      </c>
      <c r="P315" s="24">
        <v>70</v>
      </c>
      <c r="Q315" s="24">
        <v>1</v>
      </c>
      <c r="R315" s="24">
        <v>17</v>
      </c>
      <c r="S315" s="24">
        <v>63</v>
      </c>
      <c r="T315" s="24" t="s">
        <v>1117</v>
      </c>
      <c r="U315" s="24" t="s">
        <v>164</v>
      </c>
    </row>
    <row r="316" s="1" customFormat="1" ht="51" spans="1:21">
      <c r="A316" s="106">
        <v>4</v>
      </c>
      <c r="B316" s="24" t="s">
        <v>105</v>
      </c>
      <c r="C316" s="24" t="s">
        <v>1104</v>
      </c>
      <c r="D316" s="24" t="s">
        <v>1105</v>
      </c>
      <c r="E316" s="25" t="s">
        <v>1106</v>
      </c>
      <c r="F316" s="24" t="s">
        <v>1118</v>
      </c>
      <c r="G316" s="25" t="s">
        <v>1119</v>
      </c>
      <c r="H316" s="24" t="s">
        <v>79</v>
      </c>
      <c r="I316" s="24" t="s">
        <v>1120</v>
      </c>
      <c r="J316" s="24" t="s">
        <v>210</v>
      </c>
      <c r="K316" s="24">
        <v>14</v>
      </c>
      <c r="L316" s="24">
        <v>14</v>
      </c>
      <c r="M316" s="24"/>
      <c r="N316" s="24">
        <v>1</v>
      </c>
      <c r="O316" s="24">
        <v>127</v>
      </c>
      <c r="P316" s="24">
        <v>389</v>
      </c>
      <c r="Q316" s="24">
        <v>0</v>
      </c>
      <c r="R316" s="24">
        <v>5</v>
      </c>
      <c r="S316" s="24">
        <v>32</v>
      </c>
      <c r="T316" s="24" t="s">
        <v>1121</v>
      </c>
      <c r="U316" s="24" t="s">
        <v>164</v>
      </c>
    </row>
    <row r="317" s="1" customFormat="1" ht="38.25" spans="1:21">
      <c r="A317" s="106">
        <v>5</v>
      </c>
      <c r="B317" s="24" t="s">
        <v>84</v>
      </c>
      <c r="C317" s="24" t="s">
        <v>1104</v>
      </c>
      <c r="D317" s="24" t="s">
        <v>1105</v>
      </c>
      <c r="E317" s="25" t="s">
        <v>1106</v>
      </c>
      <c r="F317" s="24" t="s">
        <v>1122</v>
      </c>
      <c r="G317" s="25" t="s">
        <v>1123</v>
      </c>
      <c r="H317" s="24" t="s">
        <v>96</v>
      </c>
      <c r="I317" s="24" t="s">
        <v>597</v>
      </c>
      <c r="J317" s="24" t="s">
        <v>210</v>
      </c>
      <c r="K317" s="24">
        <v>17</v>
      </c>
      <c r="L317" s="24">
        <v>17</v>
      </c>
      <c r="M317" s="24"/>
      <c r="N317" s="24">
        <v>1</v>
      </c>
      <c r="O317" s="24">
        <v>1010</v>
      </c>
      <c r="P317" s="24">
        <v>3451</v>
      </c>
      <c r="Q317" s="24">
        <v>1</v>
      </c>
      <c r="R317" s="24">
        <v>147</v>
      </c>
      <c r="S317" s="24">
        <v>529</v>
      </c>
      <c r="T317" s="24" t="s">
        <v>1124</v>
      </c>
      <c r="U317" s="24" t="s">
        <v>164</v>
      </c>
    </row>
    <row r="318" s="1" customFormat="1" ht="38.25" spans="1:21">
      <c r="A318" s="106">
        <v>6</v>
      </c>
      <c r="B318" s="24" t="s">
        <v>170</v>
      </c>
      <c r="C318" s="24" t="s">
        <v>1104</v>
      </c>
      <c r="D318" s="24" t="s">
        <v>1105</v>
      </c>
      <c r="E318" s="25" t="s">
        <v>1106</v>
      </c>
      <c r="F318" s="24" t="s">
        <v>1125</v>
      </c>
      <c r="G318" s="25" t="s">
        <v>1126</v>
      </c>
      <c r="H318" s="24" t="s">
        <v>79</v>
      </c>
      <c r="I318" s="24" t="s">
        <v>491</v>
      </c>
      <c r="J318" s="24" t="s">
        <v>210</v>
      </c>
      <c r="K318" s="24">
        <v>19</v>
      </c>
      <c r="L318" s="24">
        <v>19</v>
      </c>
      <c r="M318" s="24"/>
      <c r="N318" s="24">
        <v>1</v>
      </c>
      <c r="O318" s="24">
        <v>120</v>
      </c>
      <c r="P318" s="24">
        <v>367</v>
      </c>
      <c r="Q318" s="24">
        <v>1</v>
      </c>
      <c r="R318" s="24">
        <v>33</v>
      </c>
      <c r="S318" s="24">
        <v>85</v>
      </c>
      <c r="T318" s="24" t="s">
        <v>1127</v>
      </c>
      <c r="U318" s="24" t="s">
        <v>164</v>
      </c>
    </row>
    <row r="319" s="1" customFormat="1" ht="76.5" spans="1:21">
      <c r="A319" s="106">
        <v>7</v>
      </c>
      <c r="B319" s="24" t="s">
        <v>248</v>
      </c>
      <c r="C319" s="24" t="s">
        <v>1104</v>
      </c>
      <c r="D319" s="24" t="s">
        <v>1105</v>
      </c>
      <c r="E319" s="25" t="s">
        <v>1106</v>
      </c>
      <c r="F319" s="24" t="s">
        <v>1128</v>
      </c>
      <c r="G319" s="25" t="s">
        <v>1129</v>
      </c>
      <c r="H319" s="24" t="s">
        <v>1130</v>
      </c>
      <c r="I319" s="24" t="s">
        <v>398</v>
      </c>
      <c r="J319" s="24" t="s">
        <v>210</v>
      </c>
      <c r="K319" s="24">
        <v>24</v>
      </c>
      <c r="L319" s="24">
        <v>24</v>
      </c>
      <c r="M319" s="24"/>
      <c r="N319" s="24">
        <v>1</v>
      </c>
      <c r="O319" s="24">
        <v>520</v>
      </c>
      <c r="P319" s="24">
        <v>1650</v>
      </c>
      <c r="Q319" s="24">
        <v>0</v>
      </c>
      <c r="R319" s="24">
        <v>25</v>
      </c>
      <c r="S319" s="24">
        <v>99</v>
      </c>
      <c r="T319" s="24" t="s">
        <v>1131</v>
      </c>
      <c r="U319" s="24" t="s">
        <v>164</v>
      </c>
    </row>
    <row r="320" s="1" customFormat="1" ht="63.75" spans="1:21">
      <c r="A320" s="106">
        <v>8</v>
      </c>
      <c r="B320" s="24" t="s">
        <v>190</v>
      </c>
      <c r="C320" s="24" t="s">
        <v>1104</v>
      </c>
      <c r="D320" s="24" t="s">
        <v>1105</v>
      </c>
      <c r="E320" s="25" t="s">
        <v>1106</v>
      </c>
      <c r="F320" s="24" t="s">
        <v>1132</v>
      </c>
      <c r="G320" s="25" t="s">
        <v>1133</v>
      </c>
      <c r="H320" s="24" t="s">
        <v>79</v>
      </c>
      <c r="I320" s="24" t="s">
        <v>199</v>
      </c>
      <c r="J320" s="24" t="s">
        <v>210</v>
      </c>
      <c r="K320" s="24">
        <v>8</v>
      </c>
      <c r="L320" s="24">
        <v>8</v>
      </c>
      <c r="M320" s="24"/>
      <c r="N320" s="24">
        <v>1</v>
      </c>
      <c r="O320" s="24">
        <v>125</v>
      </c>
      <c r="P320" s="24">
        <v>414</v>
      </c>
      <c r="Q320" s="24">
        <v>1</v>
      </c>
      <c r="R320" s="24">
        <v>29</v>
      </c>
      <c r="S320" s="24">
        <v>87</v>
      </c>
      <c r="T320" s="24" t="s">
        <v>1134</v>
      </c>
      <c r="U320" s="24" t="s">
        <v>164</v>
      </c>
    </row>
    <row r="321" s="1" customFormat="1" ht="89.25" spans="1:21">
      <c r="A321" s="106">
        <v>9</v>
      </c>
      <c r="B321" s="24" t="s">
        <v>190</v>
      </c>
      <c r="C321" s="24" t="s">
        <v>1104</v>
      </c>
      <c r="D321" s="24" t="s">
        <v>1105</v>
      </c>
      <c r="E321" s="25" t="s">
        <v>1106</v>
      </c>
      <c r="F321" s="24" t="s">
        <v>1135</v>
      </c>
      <c r="G321" s="25" t="s">
        <v>1136</v>
      </c>
      <c r="H321" s="24" t="s">
        <v>79</v>
      </c>
      <c r="I321" s="24" t="s">
        <v>606</v>
      </c>
      <c r="J321" s="24" t="s">
        <v>210</v>
      </c>
      <c r="K321" s="24">
        <v>67</v>
      </c>
      <c r="L321" s="24">
        <v>67</v>
      </c>
      <c r="M321" s="24"/>
      <c r="N321" s="24">
        <v>1</v>
      </c>
      <c r="O321" s="24">
        <v>149</v>
      </c>
      <c r="P321" s="24">
        <v>579</v>
      </c>
      <c r="Q321" s="24">
        <v>1</v>
      </c>
      <c r="R321" s="24">
        <v>54</v>
      </c>
      <c r="S321" s="24">
        <v>176</v>
      </c>
      <c r="T321" s="24" t="s">
        <v>1137</v>
      </c>
      <c r="U321" s="24" t="s">
        <v>164</v>
      </c>
    </row>
    <row r="322" s="1" customFormat="1" ht="63.75" spans="1:21">
      <c r="A322" s="106">
        <v>10</v>
      </c>
      <c r="B322" s="24" t="s">
        <v>100</v>
      </c>
      <c r="C322" s="24" t="s">
        <v>1104</v>
      </c>
      <c r="D322" s="24" t="s">
        <v>1105</v>
      </c>
      <c r="E322" s="25" t="s">
        <v>1106</v>
      </c>
      <c r="F322" s="24" t="s">
        <v>1138</v>
      </c>
      <c r="G322" s="25" t="s">
        <v>1139</v>
      </c>
      <c r="H322" s="24" t="s">
        <v>79</v>
      </c>
      <c r="I322" s="24" t="s">
        <v>1140</v>
      </c>
      <c r="J322" s="24" t="s">
        <v>210</v>
      </c>
      <c r="K322" s="24">
        <v>14</v>
      </c>
      <c r="L322" s="24">
        <v>14</v>
      </c>
      <c r="M322" s="24"/>
      <c r="N322" s="24">
        <v>1</v>
      </c>
      <c r="O322" s="24">
        <v>80</v>
      </c>
      <c r="P322" s="24">
        <v>150</v>
      </c>
      <c r="Q322" s="24">
        <v>1</v>
      </c>
      <c r="R322" s="24">
        <v>30</v>
      </c>
      <c r="S322" s="24">
        <v>90</v>
      </c>
      <c r="T322" s="24" t="s">
        <v>1141</v>
      </c>
      <c r="U322" s="24" t="s">
        <v>164</v>
      </c>
    </row>
    <row r="323" s="1" customFormat="1" ht="38.25" spans="1:21">
      <c r="A323" s="106">
        <v>11</v>
      </c>
      <c r="B323" s="24" t="s">
        <v>100</v>
      </c>
      <c r="C323" s="24" t="s">
        <v>1104</v>
      </c>
      <c r="D323" s="24" t="s">
        <v>1105</v>
      </c>
      <c r="E323" s="25" t="s">
        <v>1106</v>
      </c>
      <c r="F323" s="24" t="s">
        <v>1142</v>
      </c>
      <c r="G323" s="25" t="s">
        <v>1143</v>
      </c>
      <c r="H323" s="24" t="s">
        <v>96</v>
      </c>
      <c r="I323" s="24" t="s">
        <v>196</v>
      </c>
      <c r="J323" s="24" t="s">
        <v>210</v>
      </c>
      <c r="K323" s="24">
        <v>13</v>
      </c>
      <c r="L323" s="24">
        <v>13</v>
      </c>
      <c r="M323" s="24"/>
      <c r="N323" s="24">
        <v>1</v>
      </c>
      <c r="O323" s="24">
        <v>40</v>
      </c>
      <c r="P323" s="24">
        <v>100</v>
      </c>
      <c r="Q323" s="24">
        <v>1</v>
      </c>
      <c r="R323" s="24">
        <v>20</v>
      </c>
      <c r="S323" s="24">
        <v>80</v>
      </c>
      <c r="T323" s="24" t="s">
        <v>1144</v>
      </c>
      <c r="U323" s="24" t="s">
        <v>164</v>
      </c>
    </row>
    <row r="324" s="1" customFormat="1" ht="76.5" spans="1:21">
      <c r="A324" s="106">
        <v>12</v>
      </c>
      <c r="B324" s="24" t="s">
        <v>156</v>
      </c>
      <c r="C324" s="24" t="s">
        <v>1104</v>
      </c>
      <c r="D324" s="24" t="s">
        <v>1105</v>
      </c>
      <c r="E324" s="25" t="s">
        <v>1106</v>
      </c>
      <c r="F324" s="24" t="s">
        <v>1145</v>
      </c>
      <c r="G324" s="25" t="s">
        <v>1146</v>
      </c>
      <c r="H324" s="24" t="s">
        <v>1130</v>
      </c>
      <c r="I324" s="24" t="s">
        <v>1147</v>
      </c>
      <c r="J324" s="24" t="s">
        <v>210</v>
      </c>
      <c r="K324" s="24">
        <v>22</v>
      </c>
      <c r="L324" s="24">
        <v>22</v>
      </c>
      <c r="M324" s="24"/>
      <c r="N324" s="24">
        <v>1</v>
      </c>
      <c r="O324" s="24">
        <v>190</v>
      </c>
      <c r="P324" s="24">
        <v>600</v>
      </c>
      <c r="Q324" s="24">
        <v>0</v>
      </c>
      <c r="R324" s="24">
        <v>68</v>
      </c>
      <c r="S324" s="24">
        <v>208</v>
      </c>
      <c r="T324" s="24" t="s">
        <v>1148</v>
      </c>
      <c r="U324" s="24" t="s">
        <v>164</v>
      </c>
    </row>
    <row r="325" s="1" customFormat="1" ht="38.25" spans="1:21">
      <c r="A325" s="106">
        <v>13</v>
      </c>
      <c r="B325" s="24" t="s">
        <v>156</v>
      </c>
      <c r="C325" s="24" t="s">
        <v>1104</v>
      </c>
      <c r="D325" s="24" t="s">
        <v>1105</v>
      </c>
      <c r="E325" s="25" t="s">
        <v>1106</v>
      </c>
      <c r="F325" s="24" t="s">
        <v>1149</v>
      </c>
      <c r="G325" s="25" t="s">
        <v>1150</v>
      </c>
      <c r="H325" s="24" t="s">
        <v>96</v>
      </c>
      <c r="I325" s="24" t="s">
        <v>353</v>
      </c>
      <c r="J325" s="24" t="s">
        <v>210</v>
      </c>
      <c r="K325" s="24">
        <v>5</v>
      </c>
      <c r="L325" s="24">
        <v>5</v>
      </c>
      <c r="M325" s="24"/>
      <c r="N325" s="24">
        <v>1</v>
      </c>
      <c r="O325" s="24">
        <v>165</v>
      </c>
      <c r="P325" s="24">
        <v>500</v>
      </c>
      <c r="Q325" s="24">
        <v>1</v>
      </c>
      <c r="R325" s="24">
        <v>78</v>
      </c>
      <c r="S325" s="24">
        <v>300</v>
      </c>
      <c r="T325" s="24" t="s">
        <v>1151</v>
      </c>
      <c r="U325" s="24" t="s">
        <v>164</v>
      </c>
    </row>
    <row r="326" s="1" customFormat="1" ht="63.75" spans="1:21">
      <c r="A326" s="106">
        <v>14</v>
      </c>
      <c r="B326" s="24" t="s">
        <v>76</v>
      </c>
      <c r="C326" s="24" t="s">
        <v>1104</v>
      </c>
      <c r="D326" s="24" t="s">
        <v>1105</v>
      </c>
      <c r="E326" s="25" t="s">
        <v>1106</v>
      </c>
      <c r="F326" s="24" t="s">
        <v>1152</v>
      </c>
      <c r="G326" s="25" t="s">
        <v>1153</v>
      </c>
      <c r="H326" s="24" t="s">
        <v>79</v>
      </c>
      <c r="I326" s="24" t="s">
        <v>127</v>
      </c>
      <c r="J326" s="24" t="s">
        <v>210</v>
      </c>
      <c r="K326" s="24">
        <v>28</v>
      </c>
      <c r="L326" s="24">
        <v>28</v>
      </c>
      <c r="M326" s="24"/>
      <c r="N326" s="24">
        <v>1</v>
      </c>
      <c r="O326" s="24">
        <v>1897</v>
      </c>
      <c r="P326" s="24">
        <v>7720</v>
      </c>
      <c r="Q326" s="24">
        <v>1</v>
      </c>
      <c r="R326" s="24">
        <v>154</v>
      </c>
      <c r="S326" s="24">
        <v>483</v>
      </c>
      <c r="T326" s="24" t="s">
        <v>1154</v>
      </c>
      <c r="U326" s="24" t="s">
        <v>164</v>
      </c>
    </row>
    <row r="327" s="1" customFormat="1" ht="38.25" spans="1:21">
      <c r="A327" s="106">
        <v>15</v>
      </c>
      <c r="B327" s="24" t="s">
        <v>76</v>
      </c>
      <c r="C327" s="24" t="s">
        <v>1104</v>
      </c>
      <c r="D327" s="24" t="s">
        <v>1105</v>
      </c>
      <c r="E327" s="25" t="s">
        <v>1106</v>
      </c>
      <c r="F327" s="24" t="s">
        <v>1155</v>
      </c>
      <c r="G327" s="25" t="s">
        <v>1156</v>
      </c>
      <c r="H327" s="24" t="s">
        <v>96</v>
      </c>
      <c r="I327" s="24" t="s">
        <v>1157</v>
      </c>
      <c r="J327" s="24" t="s">
        <v>210</v>
      </c>
      <c r="K327" s="24">
        <v>9</v>
      </c>
      <c r="L327" s="24">
        <v>9</v>
      </c>
      <c r="M327" s="24"/>
      <c r="N327" s="24">
        <v>1</v>
      </c>
      <c r="O327" s="24">
        <v>229</v>
      </c>
      <c r="P327" s="24">
        <v>700</v>
      </c>
      <c r="Q327" s="24">
        <v>1</v>
      </c>
      <c r="R327" s="24">
        <v>8</v>
      </c>
      <c r="S327" s="24">
        <v>20</v>
      </c>
      <c r="T327" s="24" t="s">
        <v>1158</v>
      </c>
      <c r="U327" s="24" t="s">
        <v>164</v>
      </c>
    </row>
    <row r="328" s="1" customFormat="1" ht="38.25" spans="1:21">
      <c r="A328" s="106">
        <v>16</v>
      </c>
      <c r="B328" s="24" t="s">
        <v>165</v>
      </c>
      <c r="C328" s="24" t="s">
        <v>1104</v>
      </c>
      <c r="D328" s="24" t="s">
        <v>1105</v>
      </c>
      <c r="E328" s="25" t="s">
        <v>1106</v>
      </c>
      <c r="F328" s="24" t="s">
        <v>1159</v>
      </c>
      <c r="G328" s="25" t="s">
        <v>1160</v>
      </c>
      <c r="H328" s="24" t="s">
        <v>79</v>
      </c>
      <c r="I328" s="24" t="s">
        <v>1161</v>
      </c>
      <c r="J328" s="24" t="s">
        <v>210</v>
      </c>
      <c r="K328" s="24">
        <v>12</v>
      </c>
      <c r="L328" s="24">
        <v>12</v>
      </c>
      <c r="M328" s="24"/>
      <c r="N328" s="24">
        <v>1</v>
      </c>
      <c r="O328" s="24">
        <v>105</v>
      </c>
      <c r="P328" s="24">
        <v>362</v>
      </c>
      <c r="Q328" s="24">
        <v>1</v>
      </c>
      <c r="R328" s="24">
        <v>11</v>
      </c>
      <c r="S328" s="24">
        <v>40</v>
      </c>
      <c r="T328" s="24" t="s">
        <v>1162</v>
      </c>
      <c r="U328" s="24" t="s">
        <v>164</v>
      </c>
    </row>
    <row r="329" s="1" customFormat="1" ht="38.25" spans="1:21">
      <c r="A329" s="106">
        <v>17</v>
      </c>
      <c r="B329" s="24" t="s">
        <v>402</v>
      </c>
      <c r="C329" s="24" t="s">
        <v>1104</v>
      </c>
      <c r="D329" s="24" t="s">
        <v>1105</v>
      </c>
      <c r="E329" s="25" t="s">
        <v>1106</v>
      </c>
      <c r="F329" s="24" t="s">
        <v>1163</v>
      </c>
      <c r="G329" s="25" t="s">
        <v>1164</v>
      </c>
      <c r="H329" s="24" t="s">
        <v>79</v>
      </c>
      <c r="I329" s="24" t="s">
        <v>540</v>
      </c>
      <c r="J329" s="24" t="s">
        <v>210</v>
      </c>
      <c r="K329" s="24">
        <v>80</v>
      </c>
      <c r="L329" s="24">
        <v>80</v>
      </c>
      <c r="M329" s="24"/>
      <c r="N329" s="24">
        <v>1</v>
      </c>
      <c r="O329" s="24">
        <v>150</v>
      </c>
      <c r="P329" s="24">
        <v>580</v>
      </c>
      <c r="Q329" s="24">
        <v>1</v>
      </c>
      <c r="R329" s="24">
        <v>57</v>
      </c>
      <c r="S329" s="24">
        <v>198</v>
      </c>
      <c r="T329" s="24" t="s">
        <v>1165</v>
      </c>
      <c r="U329" s="24" t="s">
        <v>164</v>
      </c>
    </row>
    <row r="330" s="1" customFormat="1" ht="38.25" spans="1:21">
      <c r="A330" s="106">
        <v>18</v>
      </c>
      <c r="B330" s="24" t="s">
        <v>145</v>
      </c>
      <c r="C330" s="24" t="s">
        <v>1104</v>
      </c>
      <c r="D330" s="24" t="s">
        <v>1105</v>
      </c>
      <c r="E330" s="25" t="s">
        <v>1106</v>
      </c>
      <c r="F330" s="24" t="s">
        <v>1166</v>
      </c>
      <c r="G330" s="25" t="s">
        <v>1167</v>
      </c>
      <c r="H330" s="24" t="s">
        <v>96</v>
      </c>
      <c r="I330" s="24" t="s">
        <v>148</v>
      </c>
      <c r="J330" s="24" t="s">
        <v>210</v>
      </c>
      <c r="K330" s="24">
        <v>18</v>
      </c>
      <c r="L330" s="24">
        <v>18</v>
      </c>
      <c r="M330" s="24"/>
      <c r="N330" s="24">
        <v>1</v>
      </c>
      <c r="O330" s="24">
        <v>326</v>
      </c>
      <c r="P330" s="24">
        <v>1002</v>
      </c>
      <c r="Q330" s="24">
        <v>0</v>
      </c>
      <c r="R330" s="24">
        <v>38</v>
      </c>
      <c r="S330" s="24">
        <v>112</v>
      </c>
      <c r="T330" s="24" t="s">
        <v>1168</v>
      </c>
      <c r="U330" s="24" t="s">
        <v>164</v>
      </c>
    </row>
    <row r="331" s="1" customFormat="1" ht="51" spans="1:21">
      <c r="A331" s="106">
        <v>19</v>
      </c>
      <c r="B331" s="24" t="s">
        <v>235</v>
      </c>
      <c r="C331" s="24" t="s">
        <v>1104</v>
      </c>
      <c r="D331" s="24" t="s">
        <v>1105</v>
      </c>
      <c r="E331" s="25" t="s">
        <v>1106</v>
      </c>
      <c r="F331" s="24" t="s">
        <v>1169</v>
      </c>
      <c r="G331" s="25" t="s">
        <v>1170</v>
      </c>
      <c r="H331" s="24" t="s">
        <v>863</v>
      </c>
      <c r="I331" s="24" t="s">
        <v>1171</v>
      </c>
      <c r="J331" s="24" t="s">
        <v>210</v>
      </c>
      <c r="K331" s="24">
        <v>23</v>
      </c>
      <c r="L331" s="24">
        <v>23</v>
      </c>
      <c r="M331" s="24"/>
      <c r="N331" s="24">
        <v>1</v>
      </c>
      <c r="O331" s="24">
        <v>170</v>
      </c>
      <c r="P331" s="24">
        <v>780</v>
      </c>
      <c r="Q331" s="24">
        <v>0</v>
      </c>
      <c r="R331" s="24">
        <v>24</v>
      </c>
      <c r="S331" s="24">
        <v>28</v>
      </c>
      <c r="T331" s="24" t="s">
        <v>1172</v>
      </c>
      <c r="U331" s="24" t="s">
        <v>164</v>
      </c>
    </row>
    <row r="332" s="1" customFormat="1" ht="69.75" customHeight="1" spans="1:35">
      <c r="A332" s="106">
        <v>20</v>
      </c>
      <c r="B332" s="24" t="s">
        <v>235</v>
      </c>
      <c r="C332" s="24" t="s">
        <v>1104</v>
      </c>
      <c r="D332" s="24" t="s">
        <v>1105</v>
      </c>
      <c r="E332" s="25" t="s">
        <v>1106</v>
      </c>
      <c r="F332" s="24" t="s">
        <v>1173</v>
      </c>
      <c r="G332" s="25" t="s">
        <v>1174</v>
      </c>
      <c r="H332" s="24" t="s">
        <v>79</v>
      </c>
      <c r="I332" s="24" t="s">
        <v>1175</v>
      </c>
      <c r="J332" s="24" t="s">
        <v>210</v>
      </c>
      <c r="K332" s="24">
        <v>17</v>
      </c>
      <c r="L332" s="24">
        <v>17</v>
      </c>
      <c r="M332" s="24"/>
      <c r="N332" s="24">
        <v>1</v>
      </c>
      <c r="O332" s="24">
        <v>164</v>
      </c>
      <c r="P332" s="24">
        <v>500</v>
      </c>
      <c r="Q332" s="24">
        <v>0</v>
      </c>
      <c r="R332" s="24">
        <v>3</v>
      </c>
      <c r="S332" s="24">
        <v>80</v>
      </c>
      <c r="T332" s="24" t="s">
        <v>1176</v>
      </c>
      <c r="U332" s="24" t="s">
        <v>164</v>
      </c>
      <c r="V332" s="1"/>
      <c r="W332" s="5"/>
      <c r="X332" s="5"/>
      <c r="Y332" s="5"/>
      <c r="Z332" s="5"/>
      <c r="AA332" s="5"/>
      <c r="AB332" s="5"/>
      <c r="AC332" s="5"/>
      <c r="AD332" s="5"/>
      <c r="AE332" s="5"/>
      <c r="AF332" s="5"/>
      <c r="AG332" s="5"/>
      <c r="AH332" s="5"/>
      <c r="AI332" s="5"/>
    </row>
    <row r="333" s="1" customFormat="1" ht="57" customHeight="1" spans="1:35">
      <c r="A333" s="106">
        <v>21</v>
      </c>
      <c r="B333" s="24" t="s">
        <v>992</v>
      </c>
      <c r="C333" s="24" t="s">
        <v>1104</v>
      </c>
      <c r="D333" s="24" t="s">
        <v>1105</v>
      </c>
      <c r="E333" s="25" t="s">
        <v>1106</v>
      </c>
      <c r="F333" s="24" t="s">
        <v>1177</v>
      </c>
      <c r="G333" s="25" t="s">
        <v>1178</v>
      </c>
      <c r="H333" s="24" t="s">
        <v>79</v>
      </c>
      <c r="I333" s="24" t="s">
        <v>1179</v>
      </c>
      <c r="J333" s="24" t="s">
        <v>210</v>
      </c>
      <c r="K333" s="24">
        <v>17</v>
      </c>
      <c r="L333" s="24">
        <v>17</v>
      </c>
      <c r="M333" s="24"/>
      <c r="N333" s="24">
        <v>1</v>
      </c>
      <c r="O333" s="24">
        <v>383</v>
      </c>
      <c r="P333" s="24">
        <v>1476</v>
      </c>
      <c r="Q333" s="24">
        <v>1</v>
      </c>
      <c r="R333" s="24">
        <v>140</v>
      </c>
      <c r="S333" s="24">
        <v>590</v>
      </c>
      <c r="T333" s="24" t="s">
        <v>1180</v>
      </c>
      <c r="U333" s="24" t="s">
        <v>164</v>
      </c>
      <c r="V333" s="1"/>
      <c r="W333" s="68"/>
      <c r="X333" s="68"/>
      <c r="Y333" s="68"/>
      <c r="Z333" s="68"/>
      <c r="AA333" s="68"/>
      <c r="AB333" s="68"/>
      <c r="AC333" s="69"/>
      <c r="AD333" s="70"/>
      <c r="AE333" s="70"/>
      <c r="AF333" s="71"/>
      <c r="AG333" s="71"/>
      <c r="AH333" s="70"/>
      <c r="AI333" s="68"/>
    </row>
    <row r="334" s="1" customFormat="1" ht="38.25" spans="1:21">
      <c r="A334" s="106">
        <v>22</v>
      </c>
      <c r="B334" s="24" t="s">
        <v>203</v>
      </c>
      <c r="C334" s="24" t="s">
        <v>1104</v>
      </c>
      <c r="D334" s="24" t="s">
        <v>1105</v>
      </c>
      <c r="E334" s="25" t="s">
        <v>1106</v>
      </c>
      <c r="F334" s="24" t="s">
        <v>1181</v>
      </c>
      <c r="G334" s="25" t="s">
        <v>1182</v>
      </c>
      <c r="H334" s="24" t="s">
        <v>79</v>
      </c>
      <c r="I334" s="24" t="s">
        <v>203</v>
      </c>
      <c r="J334" s="24" t="s">
        <v>210</v>
      </c>
      <c r="K334" s="24">
        <v>12</v>
      </c>
      <c r="L334" s="24">
        <v>12</v>
      </c>
      <c r="M334" s="24"/>
      <c r="N334" s="24">
        <v>1</v>
      </c>
      <c r="O334" s="24">
        <v>300</v>
      </c>
      <c r="P334" s="24">
        <v>1063</v>
      </c>
      <c r="Q334" s="24">
        <v>1</v>
      </c>
      <c r="R334" s="24">
        <v>50</v>
      </c>
      <c r="S334" s="24">
        <v>150</v>
      </c>
      <c r="T334" s="24" t="s">
        <v>1183</v>
      </c>
      <c r="U334" s="24" t="s">
        <v>164</v>
      </c>
    </row>
    <row r="335" s="1" customFormat="1" ht="76.5" spans="1:21">
      <c r="A335" s="106">
        <v>23</v>
      </c>
      <c r="B335" s="24" t="s">
        <v>298</v>
      </c>
      <c r="C335" s="24" t="s">
        <v>1104</v>
      </c>
      <c r="D335" s="24" t="s">
        <v>1105</v>
      </c>
      <c r="E335" s="25" t="s">
        <v>1106</v>
      </c>
      <c r="F335" s="24" t="s">
        <v>1184</v>
      </c>
      <c r="G335" s="25" t="s">
        <v>1185</v>
      </c>
      <c r="H335" s="24" t="s">
        <v>1130</v>
      </c>
      <c r="I335" s="24" t="s">
        <v>301</v>
      </c>
      <c r="J335" s="24" t="s">
        <v>210</v>
      </c>
      <c r="K335" s="24">
        <v>22</v>
      </c>
      <c r="L335" s="24">
        <v>22</v>
      </c>
      <c r="M335" s="24"/>
      <c r="N335" s="24">
        <v>1</v>
      </c>
      <c r="O335" s="24">
        <v>875</v>
      </c>
      <c r="P335" s="24">
        <v>3771</v>
      </c>
      <c r="Q335" s="24">
        <v>1</v>
      </c>
      <c r="R335" s="24">
        <v>212</v>
      </c>
      <c r="S335" s="24">
        <v>771</v>
      </c>
      <c r="T335" s="24" t="s">
        <v>1186</v>
      </c>
      <c r="U335" s="24" t="s">
        <v>164</v>
      </c>
    </row>
    <row r="336" s="1" customFormat="1" ht="40" customHeight="1" spans="1:35">
      <c r="A336" s="106">
        <v>24</v>
      </c>
      <c r="B336" s="24" t="s">
        <v>337</v>
      </c>
      <c r="C336" s="24" t="s">
        <v>1104</v>
      </c>
      <c r="D336" s="24" t="s">
        <v>1105</v>
      </c>
      <c r="E336" s="25" t="s">
        <v>1106</v>
      </c>
      <c r="F336" s="24" t="s">
        <v>1187</v>
      </c>
      <c r="G336" s="25" t="s">
        <v>1188</v>
      </c>
      <c r="H336" s="24" t="s">
        <v>79</v>
      </c>
      <c r="I336" s="24" t="s">
        <v>1189</v>
      </c>
      <c r="J336" s="24" t="s">
        <v>210</v>
      </c>
      <c r="K336" s="24">
        <v>12</v>
      </c>
      <c r="L336" s="24">
        <v>12</v>
      </c>
      <c r="M336" s="24"/>
      <c r="N336" s="24">
        <v>1</v>
      </c>
      <c r="O336" s="24">
        <v>520</v>
      </c>
      <c r="P336" s="24">
        <v>1600</v>
      </c>
      <c r="Q336" s="24">
        <v>1</v>
      </c>
      <c r="R336" s="24">
        <v>127</v>
      </c>
      <c r="S336" s="24">
        <v>367</v>
      </c>
      <c r="T336" s="24" t="s">
        <v>1190</v>
      </c>
      <c r="U336" s="24" t="s">
        <v>164</v>
      </c>
      <c r="V336" s="1"/>
      <c r="W336" s="68"/>
      <c r="X336" s="68"/>
      <c r="Y336" s="68"/>
      <c r="Z336" s="68"/>
      <c r="AA336" s="68"/>
      <c r="AB336" s="68"/>
      <c r="AC336" s="69"/>
      <c r="AD336" s="70"/>
      <c r="AE336" s="70"/>
      <c r="AF336" s="71"/>
      <c r="AG336" s="71"/>
      <c r="AH336" s="70"/>
      <c r="AI336" s="68"/>
    </row>
    <row r="337" s="1" customFormat="1" ht="40" customHeight="1" spans="1:35">
      <c r="A337" s="106">
        <v>25</v>
      </c>
      <c r="B337" s="24" t="s">
        <v>129</v>
      </c>
      <c r="C337" s="24" t="s">
        <v>1104</v>
      </c>
      <c r="D337" s="24" t="s">
        <v>1105</v>
      </c>
      <c r="E337" s="25" t="s">
        <v>1106</v>
      </c>
      <c r="F337" s="24" t="s">
        <v>1191</v>
      </c>
      <c r="G337" s="25" t="s">
        <v>1192</v>
      </c>
      <c r="H337" s="24" t="s">
        <v>79</v>
      </c>
      <c r="I337" s="24" t="s">
        <v>1193</v>
      </c>
      <c r="J337" s="24" t="s">
        <v>210</v>
      </c>
      <c r="K337" s="24">
        <v>20</v>
      </c>
      <c r="L337" s="24">
        <v>20</v>
      </c>
      <c r="M337" s="24"/>
      <c r="N337" s="24">
        <v>1</v>
      </c>
      <c r="O337" s="24">
        <v>120</v>
      </c>
      <c r="P337" s="24">
        <v>420</v>
      </c>
      <c r="Q337" s="24">
        <v>1</v>
      </c>
      <c r="R337" s="24">
        <v>34</v>
      </c>
      <c r="S337" s="24">
        <v>146</v>
      </c>
      <c r="T337" s="24" t="s">
        <v>1194</v>
      </c>
      <c r="U337" s="24" t="s">
        <v>164</v>
      </c>
      <c r="V337" s="1"/>
      <c r="W337" s="68"/>
      <c r="X337" s="68"/>
      <c r="Y337" s="68"/>
      <c r="Z337" s="68"/>
      <c r="AA337" s="68"/>
      <c r="AB337" s="68"/>
      <c r="AC337" s="69"/>
      <c r="AD337" s="70"/>
      <c r="AE337" s="70"/>
      <c r="AF337" s="71"/>
      <c r="AG337" s="71"/>
      <c r="AH337" s="70"/>
      <c r="AI337" s="68"/>
    </row>
    <row r="338" s="1" customFormat="1" ht="40" customHeight="1" spans="1:35">
      <c r="A338" s="106">
        <v>26</v>
      </c>
      <c r="B338" s="40" t="s">
        <v>105</v>
      </c>
      <c r="C338" s="24" t="s">
        <v>1104</v>
      </c>
      <c r="D338" s="24" t="s">
        <v>1105</v>
      </c>
      <c r="E338" s="25" t="s">
        <v>1106</v>
      </c>
      <c r="F338" s="24" t="s">
        <v>1195</v>
      </c>
      <c r="G338" s="25" t="s">
        <v>1196</v>
      </c>
      <c r="H338" s="24" t="s">
        <v>1130</v>
      </c>
      <c r="I338" s="24" t="s">
        <v>1197</v>
      </c>
      <c r="J338" s="24" t="s">
        <v>210</v>
      </c>
      <c r="K338" s="40">
        <v>21</v>
      </c>
      <c r="L338" s="40">
        <v>21</v>
      </c>
      <c r="M338" s="40"/>
      <c r="N338" s="24">
        <v>1</v>
      </c>
      <c r="O338" s="24">
        <v>103</v>
      </c>
      <c r="P338" s="24">
        <v>372</v>
      </c>
      <c r="Q338" s="24">
        <v>1</v>
      </c>
      <c r="R338" s="24" t="s">
        <v>1198</v>
      </c>
      <c r="S338" s="24" t="s">
        <v>1199</v>
      </c>
      <c r="T338" s="24" t="s">
        <v>1200</v>
      </c>
      <c r="U338" s="24" t="s">
        <v>164</v>
      </c>
      <c r="V338" s="1"/>
      <c r="W338" s="68"/>
      <c r="X338" s="68"/>
      <c r="Y338" s="68"/>
      <c r="Z338" s="68"/>
      <c r="AA338" s="68"/>
      <c r="AB338" s="69"/>
      <c r="AC338" s="70"/>
      <c r="AD338" s="70"/>
      <c r="AE338" s="71"/>
      <c r="AF338" s="71"/>
      <c r="AG338" s="70"/>
      <c r="AH338" s="68"/>
      <c r="AI338" s="5"/>
    </row>
    <row r="339" s="1" customFormat="1" ht="40" customHeight="1" spans="1:35">
      <c r="A339" s="106">
        <v>27</v>
      </c>
      <c r="B339" s="40" t="s">
        <v>111</v>
      </c>
      <c r="C339" s="24" t="s">
        <v>1104</v>
      </c>
      <c r="D339" s="24" t="s">
        <v>1105</v>
      </c>
      <c r="E339" s="25" t="s">
        <v>1106</v>
      </c>
      <c r="F339" s="24" t="s">
        <v>1201</v>
      </c>
      <c r="G339" s="25" t="s">
        <v>1202</v>
      </c>
      <c r="H339" s="24" t="s">
        <v>79</v>
      </c>
      <c r="I339" s="24" t="s">
        <v>209</v>
      </c>
      <c r="J339" s="24" t="s">
        <v>210</v>
      </c>
      <c r="K339" s="24">
        <v>28</v>
      </c>
      <c r="L339" s="24">
        <v>28</v>
      </c>
      <c r="M339" s="24"/>
      <c r="N339" s="24">
        <v>1</v>
      </c>
      <c r="O339" s="24">
        <v>175</v>
      </c>
      <c r="P339" s="24">
        <v>710</v>
      </c>
      <c r="Q339" s="24">
        <v>1</v>
      </c>
      <c r="R339" s="24">
        <v>46</v>
      </c>
      <c r="S339" s="24">
        <v>138</v>
      </c>
      <c r="T339" s="24" t="s">
        <v>1203</v>
      </c>
      <c r="U339" s="24" t="s">
        <v>164</v>
      </c>
      <c r="V339" s="1"/>
      <c r="W339" s="68"/>
      <c r="X339" s="68"/>
      <c r="Y339" s="68"/>
      <c r="Z339" s="68"/>
      <c r="AA339" s="68"/>
      <c r="AB339" s="69"/>
      <c r="AC339" s="70"/>
      <c r="AD339" s="70"/>
      <c r="AE339" s="71"/>
      <c r="AF339" s="71"/>
      <c r="AG339" s="70"/>
      <c r="AH339" s="68"/>
      <c r="AI339" s="5"/>
    </row>
    <row r="340" s="1" customFormat="1" ht="40" customHeight="1" spans="1:35">
      <c r="A340" s="106">
        <v>28</v>
      </c>
      <c r="B340" s="40" t="s">
        <v>111</v>
      </c>
      <c r="C340" s="24" t="s">
        <v>1104</v>
      </c>
      <c r="D340" s="24" t="s">
        <v>1105</v>
      </c>
      <c r="E340" s="25" t="s">
        <v>1106</v>
      </c>
      <c r="F340" s="24" t="s">
        <v>1201</v>
      </c>
      <c r="G340" s="25" t="s">
        <v>1204</v>
      </c>
      <c r="H340" s="24" t="s">
        <v>79</v>
      </c>
      <c r="I340" s="24" t="s">
        <v>209</v>
      </c>
      <c r="J340" s="24" t="s">
        <v>210</v>
      </c>
      <c r="K340" s="24">
        <v>17</v>
      </c>
      <c r="L340" s="24">
        <v>17</v>
      </c>
      <c r="M340" s="24"/>
      <c r="N340" s="24">
        <v>1</v>
      </c>
      <c r="O340" s="24">
        <v>175</v>
      </c>
      <c r="P340" s="24">
        <v>710</v>
      </c>
      <c r="Q340" s="24">
        <v>1</v>
      </c>
      <c r="R340" s="24">
        <v>46</v>
      </c>
      <c r="S340" s="24">
        <v>138</v>
      </c>
      <c r="T340" s="24" t="s">
        <v>1205</v>
      </c>
      <c r="U340" s="24" t="s">
        <v>164</v>
      </c>
      <c r="V340" s="1"/>
      <c r="W340" s="68"/>
      <c r="X340" s="68"/>
      <c r="Y340" s="68"/>
      <c r="Z340" s="68"/>
      <c r="AA340" s="68"/>
      <c r="AB340" s="69"/>
      <c r="AC340" s="70"/>
      <c r="AD340" s="70"/>
      <c r="AE340" s="71"/>
      <c r="AF340" s="71"/>
      <c r="AG340" s="70"/>
      <c r="AH340" s="68"/>
      <c r="AI340" s="5"/>
    </row>
    <row r="341" s="1" customFormat="1" ht="165.75" spans="1:21">
      <c r="A341" s="106">
        <v>29</v>
      </c>
      <c r="B341" s="40" t="s">
        <v>91</v>
      </c>
      <c r="C341" s="24" t="s">
        <v>1104</v>
      </c>
      <c r="D341" s="24" t="s">
        <v>1105</v>
      </c>
      <c r="E341" s="25" t="s">
        <v>1106</v>
      </c>
      <c r="F341" s="24" t="s">
        <v>1206</v>
      </c>
      <c r="G341" s="25" t="s">
        <v>1207</v>
      </c>
      <c r="H341" s="24" t="s">
        <v>79</v>
      </c>
      <c r="I341" s="24" t="s">
        <v>214</v>
      </c>
      <c r="J341" s="24" t="s">
        <v>210</v>
      </c>
      <c r="K341" s="24">
        <v>12.4</v>
      </c>
      <c r="L341" s="24">
        <v>12.4</v>
      </c>
      <c r="M341" s="24"/>
      <c r="N341" s="24">
        <v>1</v>
      </c>
      <c r="O341" s="24">
        <v>300</v>
      </c>
      <c r="P341" s="24">
        <v>1170</v>
      </c>
      <c r="Q341" s="24">
        <v>1</v>
      </c>
      <c r="R341" s="24">
        <v>57</v>
      </c>
      <c r="S341" s="24">
        <v>330</v>
      </c>
      <c r="T341" s="24" t="s">
        <v>1208</v>
      </c>
      <c r="U341" s="24" t="s">
        <v>164</v>
      </c>
    </row>
    <row r="342" s="1" customFormat="1" ht="40" customHeight="1" spans="1:35">
      <c r="A342" s="106">
        <v>30</v>
      </c>
      <c r="B342" s="40" t="s">
        <v>318</v>
      </c>
      <c r="C342" s="24" t="s">
        <v>1104</v>
      </c>
      <c r="D342" s="24" t="s">
        <v>1105</v>
      </c>
      <c r="E342" s="25" t="s">
        <v>1106</v>
      </c>
      <c r="F342" s="24" t="s">
        <v>1209</v>
      </c>
      <c r="G342" s="25" t="s">
        <v>1210</v>
      </c>
      <c r="H342" s="24" t="s">
        <v>79</v>
      </c>
      <c r="I342" s="40" t="s">
        <v>321</v>
      </c>
      <c r="J342" s="24" t="s">
        <v>210</v>
      </c>
      <c r="K342" s="40">
        <v>20</v>
      </c>
      <c r="L342" s="40">
        <v>20</v>
      </c>
      <c r="M342" s="40"/>
      <c r="N342" s="24">
        <v>1</v>
      </c>
      <c r="O342" s="24">
        <v>100</v>
      </c>
      <c r="P342" s="24">
        <v>341</v>
      </c>
      <c r="Q342" s="24">
        <v>1</v>
      </c>
      <c r="R342" s="24">
        <v>19</v>
      </c>
      <c r="S342" s="24">
        <v>66</v>
      </c>
      <c r="T342" s="24" t="s">
        <v>1211</v>
      </c>
      <c r="U342" s="24" t="s">
        <v>164</v>
      </c>
      <c r="V342" s="1"/>
      <c r="W342" s="68"/>
      <c r="X342" s="68"/>
      <c r="Y342" s="68"/>
      <c r="Z342" s="68"/>
      <c r="AA342" s="68"/>
      <c r="AB342" s="69"/>
      <c r="AC342" s="70"/>
      <c r="AD342" s="70"/>
      <c r="AE342" s="71"/>
      <c r="AF342" s="71"/>
      <c r="AG342" s="70"/>
      <c r="AH342" s="68"/>
      <c r="AI342" s="5"/>
    </row>
    <row r="343" s="1" customFormat="1" ht="63.75" spans="1:21">
      <c r="A343" s="106">
        <v>31</v>
      </c>
      <c r="B343" s="40" t="s">
        <v>318</v>
      </c>
      <c r="C343" s="24" t="s">
        <v>1104</v>
      </c>
      <c r="D343" s="24" t="s">
        <v>1105</v>
      </c>
      <c r="E343" s="25" t="s">
        <v>1106</v>
      </c>
      <c r="F343" s="24" t="s">
        <v>1212</v>
      </c>
      <c r="G343" s="25" t="s">
        <v>1213</v>
      </c>
      <c r="H343" s="24" t="s">
        <v>79</v>
      </c>
      <c r="I343" s="40" t="s">
        <v>321</v>
      </c>
      <c r="J343" s="24" t="s">
        <v>210</v>
      </c>
      <c r="K343" s="40">
        <v>30</v>
      </c>
      <c r="L343" s="40">
        <v>30</v>
      </c>
      <c r="M343" s="40"/>
      <c r="N343" s="24">
        <v>1</v>
      </c>
      <c r="O343" s="24">
        <v>341</v>
      </c>
      <c r="P343" s="24">
        <v>1085</v>
      </c>
      <c r="Q343" s="24">
        <v>1</v>
      </c>
      <c r="R343" s="24">
        <v>106</v>
      </c>
      <c r="S343" s="24">
        <v>396</v>
      </c>
      <c r="T343" s="24" t="s">
        <v>1214</v>
      </c>
      <c r="U343" s="24" t="s">
        <v>164</v>
      </c>
    </row>
    <row r="344" s="1" customFormat="1" ht="25.5" spans="1:21">
      <c r="A344" s="106">
        <v>32</v>
      </c>
      <c r="B344" s="40" t="s">
        <v>100</v>
      </c>
      <c r="C344" s="24" t="s">
        <v>1104</v>
      </c>
      <c r="D344" s="24" t="s">
        <v>1105</v>
      </c>
      <c r="E344" s="25" t="s">
        <v>1106</v>
      </c>
      <c r="F344" s="24" t="s">
        <v>1215</v>
      </c>
      <c r="G344" s="25" t="s">
        <v>1216</v>
      </c>
      <c r="H344" s="24" t="s">
        <v>79</v>
      </c>
      <c r="I344" s="40" t="s">
        <v>233</v>
      </c>
      <c r="J344" s="24" t="s">
        <v>210</v>
      </c>
      <c r="K344" s="40">
        <v>19</v>
      </c>
      <c r="L344" s="40">
        <v>19</v>
      </c>
      <c r="M344" s="40"/>
      <c r="N344" s="24">
        <v>1</v>
      </c>
      <c r="O344" s="24">
        <v>30</v>
      </c>
      <c r="P344" s="24">
        <v>100</v>
      </c>
      <c r="Q344" s="24">
        <v>1</v>
      </c>
      <c r="R344" s="24">
        <v>20</v>
      </c>
      <c r="S344" s="24">
        <v>80</v>
      </c>
      <c r="T344" s="24" t="s">
        <v>1217</v>
      </c>
      <c r="U344" s="24" t="s">
        <v>164</v>
      </c>
    </row>
    <row r="345" s="1" customFormat="1" ht="63.75" spans="1:21">
      <c r="A345" s="106">
        <v>33</v>
      </c>
      <c r="B345" s="40" t="s">
        <v>235</v>
      </c>
      <c r="C345" s="24" t="s">
        <v>1104</v>
      </c>
      <c r="D345" s="24" t="s">
        <v>1105</v>
      </c>
      <c r="E345" s="25" t="s">
        <v>1106</v>
      </c>
      <c r="F345" s="24" t="s">
        <v>1218</v>
      </c>
      <c r="G345" s="25" t="s">
        <v>1219</v>
      </c>
      <c r="H345" s="24" t="s">
        <v>79</v>
      </c>
      <c r="I345" s="24" t="s">
        <v>1220</v>
      </c>
      <c r="J345" s="24" t="s">
        <v>210</v>
      </c>
      <c r="K345" s="40">
        <v>49</v>
      </c>
      <c r="L345" s="40">
        <v>49</v>
      </c>
      <c r="M345" s="40"/>
      <c r="N345" s="24">
        <v>1</v>
      </c>
      <c r="O345" s="24">
        <v>858</v>
      </c>
      <c r="P345" s="24">
        <v>3060</v>
      </c>
      <c r="Q345" s="24">
        <v>0</v>
      </c>
      <c r="R345" s="24">
        <v>204</v>
      </c>
      <c r="S345" s="24">
        <v>732</v>
      </c>
      <c r="T345" s="24" t="s">
        <v>1221</v>
      </c>
      <c r="U345" s="24" t="s">
        <v>164</v>
      </c>
    </row>
    <row r="346" s="1" customFormat="1" ht="38.25" spans="1:35">
      <c r="A346" s="106">
        <v>34</v>
      </c>
      <c r="B346" s="40" t="s">
        <v>76</v>
      </c>
      <c r="C346" s="24" t="s">
        <v>1104</v>
      </c>
      <c r="D346" s="24" t="s">
        <v>1105</v>
      </c>
      <c r="E346" s="25" t="s">
        <v>1106</v>
      </c>
      <c r="F346" s="24" t="s">
        <v>1222</v>
      </c>
      <c r="G346" s="25" t="s">
        <v>1223</v>
      </c>
      <c r="H346" s="24" t="s">
        <v>79</v>
      </c>
      <c r="I346" s="40" t="s">
        <v>369</v>
      </c>
      <c r="J346" s="24" t="s">
        <v>210</v>
      </c>
      <c r="K346" s="40">
        <v>6</v>
      </c>
      <c r="L346" s="40">
        <v>6</v>
      </c>
      <c r="M346" s="40"/>
      <c r="N346" s="24">
        <v>1</v>
      </c>
      <c r="O346" s="24">
        <v>110</v>
      </c>
      <c r="P346" s="24">
        <v>368</v>
      </c>
      <c r="Q346" s="24">
        <v>1</v>
      </c>
      <c r="R346" s="24">
        <v>38</v>
      </c>
      <c r="S346" s="24">
        <v>152</v>
      </c>
      <c r="T346" s="24" t="s">
        <v>1224</v>
      </c>
      <c r="U346" s="24" t="s">
        <v>164</v>
      </c>
      <c r="V346" s="1"/>
      <c r="W346" s="5"/>
      <c r="X346" s="5"/>
      <c r="Y346" s="5"/>
      <c r="Z346" s="5"/>
      <c r="AA346" s="5"/>
      <c r="AB346" s="5"/>
      <c r="AC346" s="5"/>
      <c r="AD346" s="5"/>
      <c r="AE346" s="5"/>
      <c r="AF346" s="5"/>
      <c r="AG346" s="5"/>
      <c r="AH346" s="5"/>
      <c r="AI346" s="5"/>
    </row>
    <row r="347" s="1" customFormat="1" ht="33.75" spans="1:21">
      <c r="A347" s="106">
        <v>35</v>
      </c>
      <c r="B347" s="28" t="s">
        <v>105</v>
      </c>
      <c r="C347" s="24" t="s">
        <v>1104</v>
      </c>
      <c r="D347" s="24" t="s">
        <v>1105</v>
      </c>
      <c r="E347" s="25" t="s">
        <v>1106</v>
      </c>
      <c r="F347" s="29" t="s">
        <v>1225</v>
      </c>
      <c r="G347" s="29" t="s">
        <v>1226</v>
      </c>
      <c r="H347" s="29" t="s">
        <v>79</v>
      </c>
      <c r="I347" s="53" t="s">
        <v>1227</v>
      </c>
      <c r="J347" s="53" t="s">
        <v>162</v>
      </c>
      <c r="K347" s="54">
        <v>30</v>
      </c>
      <c r="L347" s="54">
        <v>30</v>
      </c>
      <c r="M347" s="54"/>
      <c r="N347" s="24">
        <v>1</v>
      </c>
      <c r="O347" s="24">
        <v>298</v>
      </c>
      <c r="P347" s="24">
        <v>1037</v>
      </c>
      <c r="Q347" s="24">
        <v>1</v>
      </c>
      <c r="R347" s="24">
        <v>138</v>
      </c>
      <c r="S347" s="24">
        <v>519</v>
      </c>
      <c r="T347" s="53" t="s">
        <v>1228</v>
      </c>
      <c r="U347" s="24" t="s">
        <v>164</v>
      </c>
    </row>
    <row r="348" s="1" customFormat="1" ht="48" spans="1:21">
      <c r="A348" s="106">
        <v>36</v>
      </c>
      <c r="B348" s="58" t="s">
        <v>105</v>
      </c>
      <c r="C348" s="24" t="s">
        <v>1104</v>
      </c>
      <c r="D348" s="24" t="s">
        <v>1105</v>
      </c>
      <c r="E348" s="25" t="s">
        <v>1106</v>
      </c>
      <c r="F348" s="46" t="s">
        <v>1229</v>
      </c>
      <c r="G348" s="46" t="s">
        <v>1230</v>
      </c>
      <c r="H348" s="29" t="s">
        <v>79</v>
      </c>
      <c r="I348" s="38" t="s">
        <v>1231</v>
      </c>
      <c r="J348" s="38" t="s">
        <v>162</v>
      </c>
      <c r="K348" s="93">
        <v>14</v>
      </c>
      <c r="L348" s="54">
        <v>14</v>
      </c>
      <c r="M348" s="93"/>
      <c r="N348" s="24">
        <v>1</v>
      </c>
      <c r="O348" s="24">
        <v>220</v>
      </c>
      <c r="P348" s="24">
        <v>680</v>
      </c>
      <c r="Q348" s="24">
        <v>1</v>
      </c>
      <c r="R348" s="24">
        <v>17</v>
      </c>
      <c r="S348" s="24">
        <v>42</v>
      </c>
      <c r="T348" s="38" t="s">
        <v>1232</v>
      </c>
      <c r="U348" s="24" t="s">
        <v>164</v>
      </c>
    </row>
    <row r="349" s="1" customFormat="1" ht="56.25" spans="1:21">
      <c r="A349" s="106">
        <v>37</v>
      </c>
      <c r="B349" s="28" t="s">
        <v>84</v>
      </c>
      <c r="C349" s="24" t="s">
        <v>1104</v>
      </c>
      <c r="D349" s="24" t="s">
        <v>1105</v>
      </c>
      <c r="E349" s="25" t="s">
        <v>1106</v>
      </c>
      <c r="F349" s="29" t="s">
        <v>1233</v>
      </c>
      <c r="G349" s="29" t="s">
        <v>1234</v>
      </c>
      <c r="H349" s="29" t="s">
        <v>79</v>
      </c>
      <c r="I349" s="53" t="s">
        <v>1235</v>
      </c>
      <c r="J349" s="53" t="s">
        <v>162</v>
      </c>
      <c r="K349" s="54">
        <v>22</v>
      </c>
      <c r="L349" s="54">
        <v>22</v>
      </c>
      <c r="M349" s="54"/>
      <c r="N349" s="24">
        <v>1</v>
      </c>
      <c r="O349" s="24">
        <v>466</v>
      </c>
      <c r="P349" s="24">
        <v>1497</v>
      </c>
      <c r="Q349" s="24">
        <v>0</v>
      </c>
      <c r="R349" s="24">
        <v>80</v>
      </c>
      <c r="S349" s="24">
        <v>266</v>
      </c>
      <c r="T349" s="53" t="s">
        <v>1236</v>
      </c>
      <c r="U349" s="24" t="s">
        <v>164</v>
      </c>
    </row>
    <row r="350" s="1" customFormat="1" ht="45" spans="1:21">
      <c r="A350" s="106">
        <v>38</v>
      </c>
      <c r="B350" s="28" t="s">
        <v>170</v>
      </c>
      <c r="C350" s="24" t="s">
        <v>1104</v>
      </c>
      <c r="D350" s="24" t="s">
        <v>1105</v>
      </c>
      <c r="E350" s="25" t="s">
        <v>1106</v>
      </c>
      <c r="F350" s="29" t="s">
        <v>1237</v>
      </c>
      <c r="G350" s="29" t="s">
        <v>1238</v>
      </c>
      <c r="H350" s="29" t="s">
        <v>79</v>
      </c>
      <c r="I350" s="53" t="s">
        <v>1239</v>
      </c>
      <c r="J350" s="53" t="s">
        <v>162</v>
      </c>
      <c r="K350" s="54">
        <v>10</v>
      </c>
      <c r="L350" s="54">
        <v>10</v>
      </c>
      <c r="M350" s="54"/>
      <c r="N350" s="24">
        <v>1</v>
      </c>
      <c r="O350" s="24">
        <v>87</v>
      </c>
      <c r="P350" s="24">
        <v>261</v>
      </c>
      <c r="Q350" s="24">
        <v>1</v>
      </c>
      <c r="R350" s="24">
        <v>21</v>
      </c>
      <c r="S350" s="24">
        <v>46</v>
      </c>
      <c r="T350" s="53" t="s">
        <v>1236</v>
      </c>
      <c r="U350" s="24" t="s">
        <v>164</v>
      </c>
    </row>
    <row r="351" s="1" customFormat="1" ht="33.75" spans="1:21">
      <c r="A351" s="106">
        <v>39</v>
      </c>
      <c r="B351" s="28" t="s">
        <v>100</v>
      </c>
      <c r="C351" s="24" t="s">
        <v>1104</v>
      </c>
      <c r="D351" s="24" t="s">
        <v>1105</v>
      </c>
      <c r="E351" s="25" t="s">
        <v>1106</v>
      </c>
      <c r="F351" s="29" t="s">
        <v>1240</v>
      </c>
      <c r="G351" s="29" t="s">
        <v>1241</v>
      </c>
      <c r="H351" s="29" t="s">
        <v>79</v>
      </c>
      <c r="I351" s="53" t="s">
        <v>1242</v>
      </c>
      <c r="J351" s="53" t="s">
        <v>162</v>
      </c>
      <c r="K351" s="54">
        <v>5</v>
      </c>
      <c r="L351" s="54">
        <v>5</v>
      </c>
      <c r="M351" s="54"/>
      <c r="N351" s="24">
        <v>1</v>
      </c>
      <c r="O351" s="24">
        <v>300</v>
      </c>
      <c r="P351" s="24">
        <v>1000</v>
      </c>
      <c r="Q351" s="24">
        <v>1</v>
      </c>
      <c r="R351" s="24">
        <v>85</v>
      </c>
      <c r="S351" s="24">
        <v>242</v>
      </c>
      <c r="T351" s="53" t="s">
        <v>1243</v>
      </c>
      <c r="U351" s="24" t="s">
        <v>164</v>
      </c>
    </row>
    <row r="352" s="1" customFormat="1" ht="33.75" spans="1:21">
      <c r="A352" s="106">
        <v>40</v>
      </c>
      <c r="B352" s="28" t="s">
        <v>76</v>
      </c>
      <c r="C352" s="24" t="s">
        <v>1104</v>
      </c>
      <c r="D352" s="24" t="s">
        <v>1105</v>
      </c>
      <c r="E352" s="25" t="s">
        <v>1106</v>
      </c>
      <c r="F352" s="29" t="s">
        <v>1244</v>
      </c>
      <c r="G352" s="29" t="s">
        <v>1245</v>
      </c>
      <c r="H352" s="40" t="s">
        <v>96</v>
      </c>
      <c r="I352" s="53" t="s">
        <v>1246</v>
      </c>
      <c r="J352" s="53" t="s">
        <v>162</v>
      </c>
      <c r="K352" s="54">
        <v>13</v>
      </c>
      <c r="L352" s="54">
        <v>13</v>
      </c>
      <c r="M352" s="54"/>
      <c r="N352" s="24">
        <v>2</v>
      </c>
      <c r="O352" s="24">
        <v>428</v>
      </c>
      <c r="P352" s="24">
        <v>1268</v>
      </c>
      <c r="Q352" s="24">
        <v>1</v>
      </c>
      <c r="R352" s="24">
        <v>8</v>
      </c>
      <c r="S352" s="24">
        <v>17</v>
      </c>
      <c r="T352" s="53" t="s">
        <v>1247</v>
      </c>
      <c r="U352" s="24" t="s">
        <v>164</v>
      </c>
    </row>
    <row r="353" s="1" customFormat="1" ht="36" spans="1:21">
      <c r="A353" s="106">
        <v>41</v>
      </c>
      <c r="B353" s="28" t="s">
        <v>76</v>
      </c>
      <c r="C353" s="24" t="s">
        <v>1104</v>
      </c>
      <c r="D353" s="24" t="s">
        <v>1105</v>
      </c>
      <c r="E353" s="25" t="s">
        <v>1106</v>
      </c>
      <c r="F353" s="29" t="s">
        <v>1248</v>
      </c>
      <c r="G353" s="29" t="s">
        <v>1249</v>
      </c>
      <c r="H353" s="29" t="s">
        <v>1130</v>
      </c>
      <c r="I353" s="53" t="s">
        <v>1250</v>
      </c>
      <c r="J353" s="53" t="s">
        <v>162</v>
      </c>
      <c r="K353" s="54">
        <v>6</v>
      </c>
      <c r="L353" s="54">
        <v>6</v>
      </c>
      <c r="M353" s="54"/>
      <c r="N353" s="24">
        <v>1</v>
      </c>
      <c r="O353" s="24">
        <v>600</v>
      </c>
      <c r="P353" s="24">
        <v>1800</v>
      </c>
      <c r="Q353" s="24">
        <v>1</v>
      </c>
      <c r="R353" s="24">
        <v>51</v>
      </c>
      <c r="S353" s="24">
        <v>160</v>
      </c>
      <c r="T353" s="53" t="s">
        <v>1251</v>
      </c>
      <c r="U353" s="24" t="s">
        <v>164</v>
      </c>
    </row>
    <row r="354" s="1" customFormat="1" ht="33.75" spans="1:21">
      <c r="A354" s="106">
        <v>42</v>
      </c>
      <c r="B354" s="28" t="s">
        <v>76</v>
      </c>
      <c r="C354" s="24" t="s">
        <v>1104</v>
      </c>
      <c r="D354" s="24" t="s">
        <v>1105</v>
      </c>
      <c r="E354" s="25" t="s">
        <v>1106</v>
      </c>
      <c r="F354" s="29" t="s">
        <v>1252</v>
      </c>
      <c r="G354" s="29" t="s">
        <v>1253</v>
      </c>
      <c r="H354" s="29" t="s">
        <v>79</v>
      </c>
      <c r="I354" s="53" t="s">
        <v>1254</v>
      </c>
      <c r="J354" s="53" t="s">
        <v>162</v>
      </c>
      <c r="K354" s="54">
        <v>47</v>
      </c>
      <c r="L354" s="54">
        <v>47</v>
      </c>
      <c r="M354" s="54"/>
      <c r="N354" s="24">
        <v>1</v>
      </c>
      <c r="O354" s="24">
        <v>350</v>
      </c>
      <c r="P354" s="24">
        <v>1082</v>
      </c>
      <c r="Q354" s="24">
        <v>0</v>
      </c>
      <c r="R354" s="24">
        <v>0</v>
      </c>
      <c r="S354" s="24">
        <v>0</v>
      </c>
      <c r="T354" s="53" t="s">
        <v>836</v>
      </c>
      <c r="U354" s="24" t="s">
        <v>164</v>
      </c>
    </row>
    <row r="355" s="1" customFormat="1" ht="33.75" spans="1:21">
      <c r="A355" s="106">
        <v>43</v>
      </c>
      <c r="B355" s="28" t="s">
        <v>76</v>
      </c>
      <c r="C355" s="24" t="s">
        <v>1104</v>
      </c>
      <c r="D355" s="24" t="s">
        <v>1105</v>
      </c>
      <c r="E355" s="25" t="s">
        <v>1106</v>
      </c>
      <c r="F355" s="29" t="s">
        <v>1255</v>
      </c>
      <c r="G355" s="29" t="s">
        <v>1256</v>
      </c>
      <c r="H355" s="29" t="s">
        <v>79</v>
      </c>
      <c r="I355" s="53" t="s">
        <v>1257</v>
      </c>
      <c r="J355" s="53" t="s">
        <v>162</v>
      </c>
      <c r="K355" s="54">
        <v>5</v>
      </c>
      <c r="L355" s="54">
        <v>5</v>
      </c>
      <c r="M355" s="54"/>
      <c r="N355" s="24">
        <v>1</v>
      </c>
      <c r="O355" s="24">
        <v>154</v>
      </c>
      <c r="P355" s="24">
        <v>506</v>
      </c>
      <c r="Q355" s="24">
        <v>0</v>
      </c>
      <c r="R355" s="24">
        <v>13</v>
      </c>
      <c r="S355" s="24">
        <v>56</v>
      </c>
      <c r="T355" s="53" t="s">
        <v>836</v>
      </c>
      <c r="U355" s="24" t="s">
        <v>164</v>
      </c>
    </row>
    <row r="356" s="1" customFormat="1" ht="84" spans="1:21">
      <c r="A356" s="106">
        <v>44</v>
      </c>
      <c r="B356" s="28" t="s">
        <v>165</v>
      </c>
      <c r="C356" s="24" t="s">
        <v>1104</v>
      </c>
      <c r="D356" s="24" t="s">
        <v>1105</v>
      </c>
      <c r="E356" s="25" t="s">
        <v>1106</v>
      </c>
      <c r="F356" s="46" t="s">
        <v>1258</v>
      </c>
      <c r="G356" s="46" t="s">
        <v>1259</v>
      </c>
      <c r="H356" s="29" t="s">
        <v>79</v>
      </c>
      <c r="I356" s="38" t="s">
        <v>1260</v>
      </c>
      <c r="J356" s="38" t="s">
        <v>162</v>
      </c>
      <c r="K356" s="116">
        <v>28</v>
      </c>
      <c r="L356" s="54">
        <v>28</v>
      </c>
      <c r="M356" s="116"/>
      <c r="N356" s="24">
        <v>1</v>
      </c>
      <c r="O356" s="24">
        <v>112</v>
      </c>
      <c r="P356" s="24">
        <v>507</v>
      </c>
      <c r="Q356" s="24">
        <v>0</v>
      </c>
      <c r="R356" s="24">
        <v>20</v>
      </c>
      <c r="S356" s="24">
        <v>71</v>
      </c>
      <c r="T356" s="38" t="s">
        <v>1261</v>
      </c>
      <c r="U356" s="24" t="s">
        <v>164</v>
      </c>
    </row>
    <row r="357" s="1" customFormat="1" ht="33.75" spans="1:21">
      <c r="A357" s="106">
        <v>45</v>
      </c>
      <c r="B357" s="28" t="s">
        <v>402</v>
      </c>
      <c r="C357" s="24" t="s">
        <v>1104</v>
      </c>
      <c r="D357" s="24" t="s">
        <v>1105</v>
      </c>
      <c r="E357" s="25" t="s">
        <v>1106</v>
      </c>
      <c r="F357" s="29" t="s">
        <v>1262</v>
      </c>
      <c r="G357" s="86" t="s">
        <v>1263</v>
      </c>
      <c r="H357" s="29" t="s">
        <v>79</v>
      </c>
      <c r="I357" s="53" t="s">
        <v>1264</v>
      </c>
      <c r="J357" s="53" t="s">
        <v>162</v>
      </c>
      <c r="K357" s="54">
        <v>27</v>
      </c>
      <c r="L357" s="54">
        <v>27</v>
      </c>
      <c r="M357" s="54"/>
      <c r="N357" s="24">
        <v>1</v>
      </c>
      <c r="O357" s="24">
        <v>201</v>
      </c>
      <c r="P357" s="24">
        <v>808</v>
      </c>
      <c r="Q357" s="24">
        <v>1</v>
      </c>
      <c r="R357" s="24">
        <v>51</v>
      </c>
      <c r="S357" s="24">
        <v>235</v>
      </c>
      <c r="T357" s="53" t="s">
        <v>1236</v>
      </c>
      <c r="U357" s="24" t="s">
        <v>164</v>
      </c>
    </row>
    <row r="358" s="1" customFormat="1" ht="45" spans="1:21">
      <c r="A358" s="106">
        <v>46</v>
      </c>
      <c r="B358" s="28" t="s">
        <v>354</v>
      </c>
      <c r="C358" s="24" t="s">
        <v>1104</v>
      </c>
      <c r="D358" s="24" t="s">
        <v>1105</v>
      </c>
      <c r="E358" s="25" t="s">
        <v>1106</v>
      </c>
      <c r="F358" s="29" t="s">
        <v>1265</v>
      </c>
      <c r="G358" s="29" t="s">
        <v>1266</v>
      </c>
      <c r="H358" s="29" t="s">
        <v>79</v>
      </c>
      <c r="I358" s="53" t="s">
        <v>1267</v>
      </c>
      <c r="J358" s="53" t="s">
        <v>162</v>
      </c>
      <c r="K358" s="54">
        <v>20</v>
      </c>
      <c r="L358" s="54">
        <v>20</v>
      </c>
      <c r="M358" s="54"/>
      <c r="N358" s="24">
        <v>1</v>
      </c>
      <c r="O358" s="24">
        <v>400</v>
      </c>
      <c r="P358" s="24">
        <v>1200</v>
      </c>
      <c r="Q358" s="24">
        <v>1</v>
      </c>
      <c r="R358" s="24">
        <v>12</v>
      </c>
      <c r="S358" s="24">
        <v>35</v>
      </c>
      <c r="T358" s="53" t="s">
        <v>1268</v>
      </c>
      <c r="U358" s="24" t="s">
        <v>164</v>
      </c>
    </row>
    <row r="359" s="1" customFormat="1" ht="60" spans="1:21">
      <c r="A359" s="106">
        <v>47</v>
      </c>
      <c r="B359" s="110" t="s">
        <v>354</v>
      </c>
      <c r="C359" s="24" t="s">
        <v>1104</v>
      </c>
      <c r="D359" s="24" t="s">
        <v>1105</v>
      </c>
      <c r="E359" s="25" t="s">
        <v>1106</v>
      </c>
      <c r="F359" s="111" t="s">
        <v>1269</v>
      </c>
      <c r="G359" s="112" t="s">
        <v>1270</v>
      </c>
      <c r="H359" s="29" t="s">
        <v>79</v>
      </c>
      <c r="I359" s="38" t="s">
        <v>1271</v>
      </c>
      <c r="J359" s="38" t="s">
        <v>162</v>
      </c>
      <c r="K359" s="93">
        <v>32</v>
      </c>
      <c r="L359" s="54">
        <v>32</v>
      </c>
      <c r="M359" s="93"/>
      <c r="N359" s="24">
        <v>1</v>
      </c>
      <c r="O359" s="24">
        <v>150</v>
      </c>
      <c r="P359" s="24">
        <v>600</v>
      </c>
      <c r="Q359" s="24">
        <v>0</v>
      </c>
      <c r="R359" s="24">
        <v>50</v>
      </c>
      <c r="S359" s="24">
        <v>160</v>
      </c>
      <c r="T359" s="38" t="s">
        <v>1272</v>
      </c>
      <c r="U359" s="24" t="s">
        <v>164</v>
      </c>
    </row>
    <row r="360" s="1" customFormat="1" ht="70.5" spans="1:21">
      <c r="A360" s="106">
        <v>48</v>
      </c>
      <c r="B360" s="28" t="s">
        <v>272</v>
      </c>
      <c r="C360" s="24" t="s">
        <v>1104</v>
      </c>
      <c r="D360" s="24" t="s">
        <v>1105</v>
      </c>
      <c r="E360" s="25" t="s">
        <v>1106</v>
      </c>
      <c r="F360" s="29" t="s">
        <v>1273</v>
      </c>
      <c r="G360" s="30" t="s">
        <v>1274</v>
      </c>
      <c r="H360" s="29" t="s">
        <v>79</v>
      </c>
      <c r="I360" s="53" t="s">
        <v>1275</v>
      </c>
      <c r="J360" s="53" t="s">
        <v>162</v>
      </c>
      <c r="K360" s="54">
        <v>26</v>
      </c>
      <c r="L360" s="54">
        <v>26</v>
      </c>
      <c r="M360" s="54"/>
      <c r="N360" s="24">
        <v>1</v>
      </c>
      <c r="O360" s="24">
        <v>220</v>
      </c>
      <c r="P360" s="24">
        <v>600</v>
      </c>
      <c r="Q360" s="24">
        <v>1</v>
      </c>
      <c r="R360" s="24">
        <v>41</v>
      </c>
      <c r="S360" s="24">
        <v>167</v>
      </c>
      <c r="T360" s="53" t="s">
        <v>1276</v>
      </c>
      <c r="U360" s="24" t="s">
        <v>164</v>
      </c>
    </row>
    <row r="361" s="1" customFormat="1" ht="45" spans="1:21">
      <c r="A361" s="106">
        <v>49</v>
      </c>
      <c r="B361" s="28" t="s">
        <v>235</v>
      </c>
      <c r="C361" s="24" t="s">
        <v>1104</v>
      </c>
      <c r="D361" s="24" t="s">
        <v>1105</v>
      </c>
      <c r="E361" s="25" t="s">
        <v>1106</v>
      </c>
      <c r="F361" s="86" t="s">
        <v>1277</v>
      </c>
      <c r="G361" s="86" t="s">
        <v>1278</v>
      </c>
      <c r="H361" s="29" t="s">
        <v>79</v>
      </c>
      <c r="I361" s="38" t="s">
        <v>1279</v>
      </c>
      <c r="J361" s="38" t="s">
        <v>162</v>
      </c>
      <c r="K361" s="93">
        <v>14</v>
      </c>
      <c r="L361" s="54">
        <v>14</v>
      </c>
      <c r="M361" s="93"/>
      <c r="N361" s="24">
        <v>1</v>
      </c>
      <c r="O361" s="24">
        <v>18</v>
      </c>
      <c r="P361" s="24">
        <v>70</v>
      </c>
      <c r="Q361" s="24">
        <v>1</v>
      </c>
      <c r="R361" s="24">
        <v>3</v>
      </c>
      <c r="S361" s="24">
        <v>13</v>
      </c>
      <c r="T361" s="38" t="s">
        <v>1280</v>
      </c>
      <c r="U361" s="24" t="s">
        <v>164</v>
      </c>
    </row>
    <row r="362" s="1" customFormat="1" ht="94" customHeight="1" spans="1:35">
      <c r="A362" s="106">
        <v>50</v>
      </c>
      <c r="B362" s="28" t="s">
        <v>235</v>
      </c>
      <c r="C362" s="24" t="s">
        <v>1104</v>
      </c>
      <c r="D362" s="24" t="s">
        <v>1105</v>
      </c>
      <c r="E362" s="25" t="s">
        <v>1106</v>
      </c>
      <c r="F362" s="29" t="s">
        <v>1281</v>
      </c>
      <c r="G362" s="29" t="s">
        <v>1282</v>
      </c>
      <c r="H362" s="29" t="s">
        <v>79</v>
      </c>
      <c r="I362" s="53" t="s">
        <v>1283</v>
      </c>
      <c r="J362" s="53" t="s">
        <v>162</v>
      </c>
      <c r="K362" s="54">
        <v>20</v>
      </c>
      <c r="L362" s="54">
        <v>20</v>
      </c>
      <c r="M362" s="54"/>
      <c r="N362" s="24">
        <v>1</v>
      </c>
      <c r="O362" s="24">
        <v>240</v>
      </c>
      <c r="P362" s="24">
        <v>800</v>
      </c>
      <c r="Q362" s="24">
        <v>0</v>
      </c>
      <c r="R362" s="24">
        <v>40</v>
      </c>
      <c r="S362" s="24">
        <v>150</v>
      </c>
      <c r="T362" s="53" t="s">
        <v>836</v>
      </c>
      <c r="U362" s="24" t="s">
        <v>164</v>
      </c>
      <c r="V362" s="1"/>
      <c r="W362" s="5"/>
      <c r="X362" s="5"/>
      <c r="Y362" s="5"/>
      <c r="Z362" s="5"/>
      <c r="AA362" s="5"/>
      <c r="AB362" s="5"/>
      <c r="AC362" s="5"/>
      <c r="AD362" s="5"/>
      <c r="AE362" s="5"/>
      <c r="AF362" s="5"/>
      <c r="AG362" s="5"/>
      <c r="AH362" s="5"/>
      <c r="AI362" s="5"/>
    </row>
    <row r="363" s="1" customFormat="1" ht="84" spans="1:21">
      <c r="A363" s="106">
        <v>51</v>
      </c>
      <c r="B363" s="28" t="s">
        <v>235</v>
      </c>
      <c r="C363" s="24" t="s">
        <v>1104</v>
      </c>
      <c r="D363" s="24" t="s">
        <v>1105</v>
      </c>
      <c r="E363" s="25" t="s">
        <v>1106</v>
      </c>
      <c r="F363" s="46" t="s">
        <v>1284</v>
      </c>
      <c r="G363" s="46" t="s">
        <v>1285</v>
      </c>
      <c r="H363" s="29" t="s">
        <v>79</v>
      </c>
      <c r="I363" s="38" t="s">
        <v>1286</v>
      </c>
      <c r="J363" s="38" t="s">
        <v>162</v>
      </c>
      <c r="K363" s="93">
        <v>20</v>
      </c>
      <c r="L363" s="54">
        <v>20</v>
      </c>
      <c r="M363" s="93"/>
      <c r="N363" s="24">
        <v>1</v>
      </c>
      <c r="O363" s="24">
        <v>142</v>
      </c>
      <c r="P363" s="24">
        <v>476</v>
      </c>
      <c r="Q363" s="24">
        <v>1</v>
      </c>
      <c r="R363" s="24">
        <v>15</v>
      </c>
      <c r="S363" s="24">
        <v>28</v>
      </c>
      <c r="T363" s="38" t="s">
        <v>1287</v>
      </c>
      <c r="U363" s="24" t="s">
        <v>164</v>
      </c>
    </row>
    <row r="364" s="1" customFormat="1" ht="45" spans="1:35">
      <c r="A364" s="106">
        <v>52</v>
      </c>
      <c r="B364" s="28" t="s">
        <v>203</v>
      </c>
      <c r="C364" s="24" t="s">
        <v>1104</v>
      </c>
      <c r="D364" s="24" t="s">
        <v>1105</v>
      </c>
      <c r="E364" s="25" t="s">
        <v>1106</v>
      </c>
      <c r="F364" s="29" t="s">
        <v>1288</v>
      </c>
      <c r="G364" s="29" t="s">
        <v>1289</v>
      </c>
      <c r="H364" s="29" t="s">
        <v>79</v>
      </c>
      <c r="I364" s="53" t="s">
        <v>876</v>
      </c>
      <c r="J364" s="53" t="s">
        <v>162</v>
      </c>
      <c r="K364" s="54">
        <v>21</v>
      </c>
      <c r="L364" s="54">
        <v>21</v>
      </c>
      <c r="M364" s="54"/>
      <c r="N364" s="24">
        <v>1</v>
      </c>
      <c r="O364" s="24">
        <v>14</v>
      </c>
      <c r="P364" s="24">
        <v>70</v>
      </c>
      <c r="Q364" s="24">
        <v>1</v>
      </c>
      <c r="R364" s="24">
        <v>7</v>
      </c>
      <c r="S364" s="24">
        <v>20</v>
      </c>
      <c r="T364" s="53" t="s">
        <v>1290</v>
      </c>
      <c r="U364" s="24" t="s">
        <v>164</v>
      </c>
      <c r="V364" s="1"/>
      <c r="W364" s="5"/>
      <c r="X364" s="5"/>
      <c r="Y364" s="5"/>
      <c r="Z364" s="5"/>
      <c r="AA364" s="5"/>
      <c r="AB364" s="5"/>
      <c r="AC364" s="5"/>
      <c r="AD364" s="5"/>
      <c r="AE364" s="5"/>
      <c r="AF364" s="5"/>
      <c r="AG364" s="5"/>
      <c r="AH364" s="5"/>
      <c r="AI364" s="5"/>
    </row>
    <row r="365" s="1" customFormat="1" ht="33.75" spans="1:21">
      <c r="A365" s="106">
        <v>53</v>
      </c>
      <c r="B365" s="28" t="s">
        <v>203</v>
      </c>
      <c r="C365" s="24" t="s">
        <v>1104</v>
      </c>
      <c r="D365" s="24" t="s">
        <v>1105</v>
      </c>
      <c r="E365" s="25" t="s">
        <v>1106</v>
      </c>
      <c r="F365" s="29" t="s">
        <v>1291</v>
      </c>
      <c r="G365" s="29" t="s">
        <v>1292</v>
      </c>
      <c r="H365" s="29" t="s">
        <v>822</v>
      </c>
      <c r="I365" s="53" t="s">
        <v>1293</v>
      </c>
      <c r="J365" s="53" t="s">
        <v>162</v>
      </c>
      <c r="K365" s="54">
        <v>10</v>
      </c>
      <c r="L365" s="54">
        <v>10</v>
      </c>
      <c r="M365" s="54"/>
      <c r="N365" s="24">
        <v>4</v>
      </c>
      <c r="O365" s="24">
        <v>2612</v>
      </c>
      <c r="P365" s="24">
        <v>7600</v>
      </c>
      <c r="Q365" s="24">
        <v>4</v>
      </c>
      <c r="R365" s="24">
        <v>300</v>
      </c>
      <c r="S365" s="24">
        <v>1236</v>
      </c>
      <c r="T365" s="53" t="s">
        <v>1294</v>
      </c>
      <c r="U365" s="24" t="s">
        <v>164</v>
      </c>
    </row>
    <row r="366" s="1" customFormat="1" ht="48" spans="1:21">
      <c r="A366" s="106">
        <v>54</v>
      </c>
      <c r="B366" s="28" t="s">
        <v>298</v>
      </c>
      <c r="C366" s="24" t="s">
        <v>1104</v>
      </c>
      <c r="D366" s="24" t="s">
        <v>1105</v>
      </c>
      <c r="E366" s="113" t="s">
        <v>1106</v>
      </c>
      <c r="F366" s="29" t="s">
        <v>1295</v>
      </c>
      <c r="G366" s="29" t="s">
        <v>1296</v>
      </c>
      <c r="H366" s="29" t="s">
        <v>79</v>
      </c>
      <c r="I366" s="53" t="s">
        <v>1297</v>
      </c>
      <c r="J366" s="53" t="s">
        <v>162</v>
      </c>
      <c r="K366" s="54">
        <v>10</v>
      </c>
      <c r="L366" s="54">
        <v>10</v>
      </c>
      <c r="M366" s="54"/>
      <c r="N366" s="24">
        <v>1</v>
      </c>
      <c r="O366" s="24">
        <v>313</v>
      </c>
      <c r="P366" s="24">
        <v>1211</v>
      </c>
      <c r="Q366" s="24">
        <v>0</v>
      </c>
      <c r="R366" s="24">
        <v>0</v>
      </c>
      <c r="S366" s="24">
        <v>0</v>
      </c>
      <c r="T366" s="53" t="s">
        <v>1298</v>
      </c>
      <c r="U366" s="24" t="s">
        <v>164</v>
      </c>
    </row>
    <row r="367" s="1" customFormat="1" ht="60" spans="1:21">
      <c r="A367" s="106">
        <v>55</v>
      </c>
      <c r="B367" s="28" t="s">
        <v>298</v>
      </c>
      <c r="C367" s="24" t="s">
        <v>1104</v>
      </c>
      <c r="D367" s="24" t="s">
        <v>1105</v>
      </c>
      <c r="E367" s="25" t="s">
        <v>1106</v>
      </c>
      <c r="F367" s="38" t="s">
        <v>1299</v>
      </c>
      <c r="G367" s="38" t="s">
        <v>1300</v>
      </c>
      <c r="H367" s="29" t="s">
        <v>79</v>
      </c>
      <c r="I367" s="38" t="s">
        <v>1301</v>
      </c>
      <c r="J367" s="38" t="s">
        <v>162</v>
      </c>
      <c r="K367" s="93">
        <v>28</v>
      </c>
      <c r="L367" s="54">
        <v>28</v>
      </c>
      <c r="M367" s="93"/>
      <c r="N367" s="24">
        <v>1</v>
      </c>
      <c r="O367" s="24">
        <v>370</v>
      </c>
      <c r="P367" s="24">
        <v>1538</v>
      </c>
      <c r="Q367" s="24">
        <v>1</v>
      </c>
      <c r="R367" s="24">
        <v>155</v>
      </c>
      <c r="S367" s="24">
        <v>515</v>
      </c>
      <c r="T367" s="38" t="s">
        <v>1302</v>
      </c>
      <c r="U367" s="24" t="s">
        <v>164</v>
      </c>
    </row>
    <row r="368" s="1" customFormat="1" ht="36" spans="1:21">
      <c r="A368" s="106">
        <v>56</v>
      </c>
      <c r="B368" s="38" t="s">
        <v>145</v>
      </c>
      <c r="C368" s="24" t="s">
        <v>1104</v>
      </c>
      <c r="D368" s="24" t="s">
        <v>1105</v>
      </c>
      <c r="E368" s="25" t="s">
        <v>1106</v>
      </c>
      <c r="F368" s="38" t="s">
        <v>1303</v>
      </c>
      <c r="G368" s="38" t="s">
        <v>1304</v>
      </c>
      <c r="H368" s="86" t="s">
        <v>79</v>
      </c>
      <c r="I368" s="38" t="s">
        <v>1305</v>
      </c>
      <c r="J368" s="33" t="s">
        <v>162</v>
      </c>
      <c r="K368" s="95">
        <v>27</v>
      </c>
      <c r="L368" s="93">
        <v>27</v>
      </c>
      <c r="M368" s="95"/>
      <c r="N368" s="24">
        <v>1</v>
      </c>
      <c r="O368" s="24">
        <v>1080</v>
      </c>
      <c r="P368" s="24">
        <v>3587</v>
      </c>
      <c r="Q368" s="24">
        <v>1</v>
      </c>
      <c r="R368" s="24">
        <v>155</v>
      </c>
      <c r="S368" s="24">
        <v>556</v>
      </c>
      <c r="T368" s="38" t="s">
        <v>1306</v>
      </c>
      <c r="U368" s="24" t="s">
        <v>164</v>
      </c>
    </row>
    <row r="369" s="1" customFormat="1" ht="25.5" spans="1:21">
      <c r="A369" s="106">
        <v>57</v>
      </c>
      <c r="B369" s="38" t="s">
        <v>272</v>
      </c>
      <c r="C369" s="24" t="s">
        <v>1104</v>
      </c>
      <c r="D369" s="24" t="s">
        <v>1105</v>
      </c>
      <c r="E369" s="25" t="s">
        <v>1106</v>
      </c>
      <c r="F369" s="38" t="s">
        <v>1307</v>
      </c>
      <c r="G369" s="38" t="s">
        <v>1308</v>
      </c>
      <c r="H369" s="86" t="s">
        <v>79</v>
      </c>
      <c r="I369" s="38" t="s">
        <v>1309</v>
      </c>
      <c r="J369" s="33" t="s">
        <v>162</v>
      </c>
      <c r="K369" s="95">
        <v>24</v>
      </c>
      <c r="L369" s="93">
        <v>24</v>
      </c>
      <c r="M369" s="95"/>
      <c r="N369" s="24">
        <v>1</v>
      </c>
      <c r="O369" s="24">
        <v>28</v>
      </c>
      <c r="P369" s="24">
        <v>126</v>
      </c>
      <c r="Q369" s="24">
        <v>1</v>
      </c>
      <c r="R369" s="24">
        <v>8</v>
      </c>
      <c r="S369" s="24">
        <v>23</v>
      </c>
      <c r="T369" s="38" t="s">
        <v>1310</v>
      </c>
      <c r="U369" s="24" t="s">
        <v>164</v>
      </c>
    </row>
    <row r="370" s="1" customFormat="1" ht="36" spans="1:21">
      <c r="A370" s="106">
        <v>58</v>
      </c>
      <c r="B370" s="38" t="s">
        <v>402</v>
      </c>
      <c r="C370" s="24" t="s">
        <v>1104</v>
      </c>
      <c r="D370" s="24" t="s">
        <v>1105</v>
      </c>
      <c r="E370" s="25" t="s">
        <v>1106</v>
      </c>
      <c r="F370" s="38" t="s">
        <v>1311</v>
      </c>
      <c r="G370" s="38" t="s">
        <v>1312</v>
      </c>
      <c r="H370" s="86" t="s">
        <v>79</v>
      </c>
      <c r="I370" s="38" t="s">
        <v>1313</v>
      </c>
      <c r="J370" s="33" t="s">
        <v>162</v>
      </c>
      <c r="K370" s="95">
        <v>87</v>
      </c>
      <c r="L370" s="93">
        <v>87</v>
      </c>
      <c r="M370" s="95"/>
      <c r="N370" s="24">
        <v>1</v>
      </c>
      <c r="O370" s="24">
        <v>241</v>
      </c>
      <c r="P370" s="24">
        <v>712</v>
      </c>
      <c r="Q370" s="24">
        <v>1</v>
      </c>
      <c r="R370" s="24">
        <v>32</v>
      </c>
      <c r="S370" s="24">
        <v>112</v>
      </c>
      <c r="T370" s="38" t="s">
        <v>1314</v>
      </c>
      <c r="U370" s="24" t="s">
        <v>164</v>
      </c>
    </row>
    <row r="371" s="1" customFormat="1" ht="38" customHeight="1" spans="1:35">
      <c r="A371" s="106">
        <v>59</v>
      </c>
      <c r="B371" s="38" t="s">
        <v>402</v>
      </c>
      <c r="C371" s="24" t="s">
        <v>1104</v>
      </c>
      <c r="D371" s="24" t="s">
        <v>1105</v>
      </c>
      <c r="E371" s="25" t="s">
        <v>1106</v>
      </c>
      <c r="F371" s="38" t="s">
        <v>1315</v>
      </c>
      <c r="G371" s="38" t="s">
        <v>1316</v>
      </c>
      <c r="H371" s="38" t="s">
        <v>822</v>
      </c>
      <c r="I371" s="38" t="s">
        <v>1317</v>
      </c>
      <c r="J371" s="33" t="s">
        <v>162</v>
      </c>
      <c r="K371" s="95">
        <v>9</v>
      </c>
      <c r="L371" s="93">
        <v>9</v>
      </c>
      <c r="M371" s="95"/>
      <c r="N371" s="24">
        <v>1</v>
      </c>
      <c r="O371" s="24">
        <v>258</v>
      </c>
      <c r="P371" s="24">
        <v>797</v>
      </c>
      <c r="Q371" s="24">
        <v>1</v>
      </c>
      <c r="R371" s="24">
        <v>53</v>
      </c>
      <c r="S371" s="24">
        <v>197</v>
      </c>
      <c r="T371" s="38" t="s">
        <v>1247</v>
      </c>
      <c r="U371" s="24" t="s">
        <v>164</v>
      </c>
      <c r="V371" s="1"/>
      <c r="W371" s="5"/>
      <c r="X371" s="5"/>
      <c r="Y371" s="5"/>
      <c r="Z371" s="5"/>
      <c r="AA371" s="5"/>
      <c r="AB371" s="5"/>
      <c r="AC371" s="5"/>
      <c r="AD371" s="5"/>
      <c r="AE371" s="5"/>
      <c r="AF371" s="5"/>
      <c r="AG371" s="5"/>
      <c r="AH371" s="5"/>
      <c r="AI371" s="5"/>
    </row>
    <row r="372" s="1" customFormat="1" ht="25.5" spans="1:35">
      <c r="A372" s="106">
        <v>60</v>
      </c>
      <c r="B372" s="38" t="s">
        <v>105</v>
      </c>
      <c r="C372" s="24" t="s">
        <v>1104</v>
      </c>
      <c r="D372" s="24" t="s">
        <v>1105</v>
      </c>
      <c r="E372" s="25" t="s">
        <v>1106</v>
      </c>
      <c r="F372" s="38" t="s">
        <v>1318</v>
      </c>
      <c r="G372" s="38" t="s">
        <v>1319</v>
      </c>
      <c r="H372" s="86" t="s">
        <v>79</v>
      </c>
      <c r="I372" s="38" t="s">
        <v>1320</v>
      </c>
      <c r="J372" s="33" t="s">
        <v>162</v>
      </c>
      <c r="K372" s="95">
        <v>17</v>
      </c>
      <c r="L372" s="93">
        <v>17</v>
      </c>
      <c r="M372" s="95"/>
      <c r="N372" s="24">
        <v>1</v>
      </c>
      <c r="O372" s="24">
        <v>96</v>
      </c>
      <c r="P372" s="24">
        <v>305</v>
      </c>
      <c r="Q372" s="24">
        <v>0</v>
      </c>
      <c r="R372" s="24">
        <v>8</v>
      </c>
      <c r="S372" s="24">
        <v>40</v>
      </c>
      <c r="T372" s="38" t="s">
        <v>1321</v>
      </c>
      <c r="U372" s="24" t="s">
        <v>164</v>
      </c>
      <c r="V372" s="1"/>
      <c r="W372" s="5"/>
      <c r="X372" s="5"/>
      <c r="Y372" s="5"/>
      <c r="Z372" s="5"/>
      <c r="AA372" s="5"/>
      <c r="AB372" s="5"/>
      <c r="AC372" s="5"/>
      <c r="AD372" s="5"/>
      <c r="AE372" s="5"/>
      <c r="AF372" s="5"/>
      <c r="AG372" s="5"/>
      <c r="AH372" s="5"/>
      <c r="AI372" s="5"/>
    </row>
    <row r="373" s="1" customFormat="1" ht="36" spans="1:21">
      <c r="A373" s="106">
        <v>61</v>
      </c>
      <c r="B373" s="38" t="s">
        <v>992</v>
      </c>
      <c r="C373" s="24" t="s">
        <v>1104</v>
      </c>
      <c r="D373" s="24" t="s">
        <v>1105</v>
      </c>
      <c r="E373" s="25" t="s">
        <v>1106</v>
      </c>
      <c r="F373" s="38" t="s">
        <v>1322</v>
      </c>
      <c r="G373" s="38" t="s">
        <v>1323</v>
      </c>
      <c r="H373" s="86" t="s">
        <v>79</v>
      </c>
      <c r="I373" s="38" t="s">
        <v>1324</v>
      </c>
      <c r="J373" s="33" t="s">
        <v>162</v>
      </c>
      <c r="K373" s="95">
        <v>5</v>
      </c>
      <c r="L373" s="93">
        <v>5</v>
      </c>
      <c r="M373" s="95"/>
      <c r="N373" s="24">
        <v>1</v>
      </c>
      <c r="O373" s="24">
        <v>415</v>
      </c>
      <c r="P373" s="24">
        <v>1650</v>
      </c>
      <c r="Q373" s="24">
        <v>1</v>
      </c>
      <c r="R373" s="24">
        <v>83</v>
      </c>
      <c r="S373" s="24">
        <v>294</v>
      </c>
      <c r="T373" s="38" t="s">
        <v>1325</v>
      </c>
      <c r="U373" s="24" t="s">
        <v>164</v>
      </c>
    </row>
    <row r="374" s="1" customFormat="1" ht="48" spans="1:21">
      <c r="A374" s="106">
        <v>62</v>
      </c>
      <c r="B374" s="38" t="s">
        <v>190</v>
      </c>
      <c r="C374" s="24" t="s">
        <v>1104</v>
      </c>
      <c r="D374" s="24" t="s">
        <v>1105</v>
      </c>
      <c r="E374" s="25" t="s">
        <v>1106</v>
      </c>
      <c r="F374" s="38" t="s">
        <v>1326</v>
      </c>
      <c r="G374" s="38" t="s">
        <v>1327</v>
      </c>
      <c r="H374" s="38" t="s">
        <v>822</v>
      </c>
      <c r="I374" s="38" t="s">
        <v>1328</v>
      </c>
      <c r="J374" s="33" t="s">
        <v>162</v>
      </c>
      <c r="K374" s="95">
        <v>10</v>
      </c>
      <c r="L374" s="93">
        <v>10</v>
      </c>
      <c r="M374" s="95"/>
      <c r="N374" s="24">
        <v>1</v>
      </c>
      <c r="O374" s="24">
        <v>97</v>
      </c>
      <c r="P374" s="24">
        <v>291</v>
      </c>
      <c r="Q374" s="24">
        <v>1</v>
      </c>
      <c r="R374" s="24">
        <v>21</v>
      </c>
      <c r="S374" s="24">
        <v>63</v>
      </c>
      <c r="T374" s="38" t="s">
        <v>1247</v>
      </c>
      <c r="U374" s="24" t="s">
        <v>164</v>
      </c>
    </row>
    <row r="375" s="1" customFormat="1" ht="25.5" spans="1:21">
      <c r="A375" s="106">
        <v>63</v>
      </c>
      <c r="B375" s="38" t="s">
        <v>140</v>
      </c>
      <c r="C375" s="24" t="s">
        <v>1104</v>
      </c>
      <c r="D375" s="24" t="s">
        <v>1105</v>
      </c>
      <c r="E375" s="25" t="s">
        <v>1106</v>
      </c>
      <c r="F375" s="38" t="s">
        <v>1329</v>
      </c>
      <c r="G375" s="38" t="s">
        <v>1330</v>
      </c>
      <c r="H375" s="86" t="s">
        <v>79</v>
      </c>
      <c r="I375" s="38" t="s">
        <v>1331</v>
      </c>
      <c r="J375" s="33" t="s">
        <v>162</v>
      </c>
      <c r="K375" s="95">
        <v>24</v>
      </c>
      <c r="L375" s="93">
        <v>24</v>
      </c>
      <c r="M375" s="95"/>
      <c r="N375" s="24">
        <v>1</v>
      </c>
      <c r="O375" s="24">
        <v>28</v>
      </c>
      <c r="P375" s="24">
        <v>104</v>
      </c>
      <c r="Q375" s="24">
        <v>1</v>
      </c>
      <c r="R375" s="24">
        <v>11</v>
      </c>
      <c r="S375" s="24">
        <v>37</v>
      </c>
      <c r="T375" s="38" t="s">
        <v>1332</v>
      </c>
      <c r="U375" s="24" t="s">
        <v>164</v>
      </c>
    </row>
    <row r="376" s="1" customFormat="1" ht="108" spans="1:21">
      <c r="A376" s="106">
        <v>64</v>
      </c>
      <c r="B376" s="38" t="s">
        <v>235</v>
      </c>
      <c r="C376" s="24" t="s">
        <v>1104</v>
      </c>
      <c r="D376" s="24" t="s">
        <v>1105</v>
      </c>
      <c r="E376" s="25" t="s">
        <v>1106</v>
      </c>
      <c r="F376" s="38" t="s">
        <v>1333</v>
      </c>
      <c r="G376" s="38" t="s">
        <v>1334</v>
      </c>
      <c r="H376" s="86" t="s">
        <v>79</v>
      </c>
      <c r="I376" s="38" t="s">
        <v>1175</v>
      </c>
      <c r="J376" s="38" t="s">
        <v>1335</v>
      </c>
      <c r="K376" s="38">
        <v>5</v>
      </c>
      <c r="L376" s="100">
        <v>5</v>
      </c>
      <c r="M376" s="100"/>
      <c r="N376" s="24">
        <v>1</v>
      </c>
      <c r="O376" s="24">
        <v>120</v>
      </c>
      <c r="P376" s="24">
        <v>380</v>
      </c>
      <c r="Q376" s="24">
        <v>1</v>
      </c>
      <c r="R376" s="24">
        <v>5</v>
      </c>
      <c r="S376" s="24">
        <v>7</v>
      </c>
      <c r="T376" s="114" t="s">
        <v>1336</v>
      </c>
      <c r="U376" s="38" t="s">
        <v>164</v>
      </c>
    </row>
    <row r="377" s="1" customFormat="1" ht="96" spans="1:21">
      <c r="A377" s="106">
        <v>65</v>
      </c>
      <c r="B377" s="38" t="s">
        <v>140</v>
      </c>
      <c r="C377" s="24" t="s">
        <v>1104</v>
      </c>
      <c r="D377" s="24" t="s">
        <v>1105</v>
      </c>
      <c r="E377" s="25" t="s">
        <v>1106</v>
      </c>
      <c r="F377" s="38" t="s">
        <v>1337</v>
      </c>
      <c r="G377" s="114" t="s">
        <v>1338</v>
      </c>
      <c r="H377" s="86" t="s">
        <v>79</v>
      </c>
      <c r="I377" s="38" t="s">
        <v>143</v>
      </c>
      <c r="J377" s="38" t="s">
        <v>1335</v>
      </c>
      <c r="K377" s="38">
        <v>5</v>
      </c>
      <c r="L377" s="100">
        <v>5</v>
      </c>
      <c r="M377" s="100"/>
      <c r="N377" s="24">
        <v>1</v>
      </c>
      <c r="O377" s="24">
        <v>233</v>
      </c>
      <c r="P377" s="24">
        <v>785</v>
      </c>
      <c r="Q377" s="24">
        <v>1</v>
      </c>
      <c r="R377" s="24">
        <v>127</v>
      </c>
      <c r="S377" s="24">
        <v>449</v>
      </c>
      <c r="T377" s="114" t="s">
        <v>1339</v>
      </c>
      <c r="U377" s="38" t="s">
        <v>164</v>
      </c>
    </row>
    <row r="378" s="1" customFormat="1" ht="108" spans="1:21">
      <c r="A378" s="106">
        <v>66</v>
      </c>
      <c r="B378" s="38" t="s">
        <v>170</v>
      </c>
      <c r="C378" s="24" t="s">
        <v>1104</v>
      </c>
      <c r="D378" s="24" t="s">
        <v>1105</v>
      </c>
      <c r="E378" s="25" t="s">
        <v>1106</v>
      </c>
      <c r="F378" s="38" t="s">
        <v>1340</v>
      </c>
      <c r="G378" s="38" t="s">
        <v>1341</v>
      </c>
      <c r="H378" s="86" t="s">
        <v>79</v>
      </c>
      <c r="I378" s="38" t="s">
        <v>702</v>
      </c>
      <c r="J378" s="38" t="s">
        <v>1335</v>
      </c>
      <c r="K378" s="38">
        <v>5</v>
      </c>
      <c r="L378" s="100">
        <v>5</v>
      </c>
      <c r="M378" s="100"/>
      <c r="N378" s="24">
        <v>1</v>
      </c>
      <c r="O378" s="24">
        <v>27</v>
      </c>
      <c r="P378" s="24">
        <v>80</v>
      </c>
      <c r="Q378" s="24">
        <v>1</v>
      </c>
      <c r="R378" s="24">
        <v>5</v>
      </c>
      <c r="S378" s="24">
        <v>7</v>
      </c>
      <c r="T378" s="114" t="s">
        <v>1342</v>
      </c>
      <c r="U378" s="38" t="s">
        <v>164</v>
      </c>
    </row>
    <row r="379" s="1" customFormat="1" ht="60" spans="1:21">
      <c r="A379" s="106">
        <v>67</v>
      </c>
      <c r="B379" s="38" t="s">
        <v>156</v>
      </c>
      <c r="C379" s="24" t="s">
        <v>1104</v>
      </c>
      <c r="D379" s="24" t="s">
        <v>1105</v>
      </c>
      <c r="E379" s="25" t="s">
        <v>1106</v>
      </c>
      <c r="F379" s="38" t="s">
        <v>1343</v>
      </c>
      <c r="G379" s="38" t="s">
        <v>1344</v>
      </c>
      <c r="H379" s="86" t="s">
        <v>79</v>
      </c>
      <c r="I379" s="38" t="s">
        <v>1345</v>
      </c>
      <c r="J379" s="38" t="s">
        <v>1335</v>
      </c>
      <c r="K379" s="38">
        <v>5</v>
      </c>
      <c r="L379" s="100">
        <v>5</v>
      </c>
      <c r="M379" s="100"/>
      <c r="N379" s="24">
        <v>1</v>
      </c>
      <c r="O379" s="24">
        <v>119</v>
      </c>
      <c r="P379" s="24">
        <v>395</v>
      </c>
      <c r="Q379" s="24">
        <v>0</v>
      </c>
      <c r="R379" s="24">
        <v>46</v>
      </c>
      <c r="S379" s="24">
        <v>148</v>
      </c>
      <c r="T379" s="114" t="s">
        <v>1346</v>
      </c>
      <c r="U379" s="38" t="s">
        <v>164</v>
      </c>
    </row>
    <row r="380" s="1" customFormat="1" ht="89.25" spans="1:35">
      <c r="A380" s="106">
        <v>68</v>
      </c>
      <c r="B380" s="38" t="s">
        <v>402</v>
      </c>
      <c r="C380" s="24" t="s">
        <v>1104</v>
      </c>
      <c r="D380" s="24" t="s">
        <v>1105</v>
      </c>
      <c r="E380" s="25" t="s">
        <v>1106</v>
      </c>
      <c r="F380" s="88" t="s">
        <v>1347</v>
      </c>
      <c r="G380" s="89" t="s">
        <v>1348</v>
      </c>
      <c r="H380" s="115" t="s">
        <v>96</v>
      </c>
      <c r="I380" s="90" t="s">
        <v>1349</v>
      </c>
      <c r="J380" s="24" t="s">
        <v>210</v>
      </c>
      <c r="K380" s="115">
        <v>20</v>
      </c>
      <c r="L380" s="90">
        <v>20</v>
      </c>
      <c r="M380" s="100"/>
      <c r="N380" s="40">
        <v>1</v>
      </c>
      <c r="O380" s="40">
        <v>56</v>
      </c>
      <c r="P380" s="40">
        <v>142</v>
      </c>
      <c r="Q380" s="40">
        <v>1</v>
      </c>
      <c r="R380" s="40">
        <v>23</v>
      </c>
      <c r="S380" s="40">
        <v>109</v>
      </c>
      <c r="T380" s="24" t="s">
        <v>1350</v>
      </c>
      <c r="U380" s="38"/>
      <c r="V380" s="1"/>
      <c r="W380" s="5"/>
      <c r="X380" s="5"/>
      <c r="Y380" s="5"/>
      <c r="Z380" s="5"/>
      <c r="AA380" s="5"/>
      <c r="AB380" s="5"/>
      <c r="AC380" s="5"/>
      <c r="AD380" s="5"/>
      <c r="AE380" s="5"/>
      <c r="AF380" s="5"/>
      <c r="AG380" s="5"/>
      <c r="AH380" s="5"/>
      <c r="AI380" s="5"/>
    </row>
    <row r="381" s="1" customFormat="1" ht="114.75" spans="1:35">
      <c r="A381" s="106">
        <v>69</v>
      </c>
      <c r="B381" s="24" t="s">
        <v>318</v>
      </c>
      <c r="C381" s="24" t="s">
        <v>1104</v>
      </c>
      <c r="D381" s="24" t="s">
        <v>1105</v>
      </c>
      <c r="E381" s="25" t="s">
        <v>1106</v>
      </c>
      <c r="F381" s="24" t="s">
        <v>1351</v>
      </c>
      <c r="G381" s="25" t="s">
        <v>1352</v>
      </c>
      <c r="H381" s="24" t="s">
        <v>79</v>
      </c>
      <c r="I381" s="24" t="s">
        <v>1113</v>
      </c>
      <c r="J381" s="24" t="s">
        <v>210</v>
      </c>
      <c r="K381" s="24">
        <v>13</v>
      </c>
      <c r="L381" s="24">
        <v>13</v>
      </c>
      <c r="M381" s="24"/>
      <c r="N381" s="24">
        <v>1</v>
      </c>
      <c r="O381" s="24">
        <v>40</v>
      </c>
      <c r="P381" s="24">
        <v>1209</v>
      </c>
      <c r="Q381" s="24">
        <v>1</v>
      </c>
      <c r="R381" s="24">
        <v>6</v>
      </c>
      <c r="S381" s="24">
        <v>26</v>
      </c>
      <c r="T381" s="24" t="s">
        <v>1353</v>
      </c>
      <c r="U381" s="24" t="s">
        <v>164</v>
      </c>
      <c r="V381" s="1"/>
      <c r="W381" s="5"/>
      <c r="X381" s="5"/>
      <c r="Y381" s="5"/>
      <c r="Z381" s="5"/>
      <c r="AA381" s="5"/>
      <c r="AB381" s="5"/>
      <c r="AC381" s="5"/>
      <c r="AD381" s="5"/>
      <c r="AE381" s="5"/>
      <c r="AF381" s="5"/>
      <c r="AG381" s="5"/>
      <c r="AH381" s="5"/>
      <c r="AI381" s="5"/>
    </row>
    <row r="382" s="1" customFormat="1" ht="51" spans="1:35">
      <c r="A382" s="106">
        <v>70</v>
      </c>
      <c r="B382" s="24" t="s">
        <v>156</v>
      </c>
      <c r="C382" s="24" t="s">
        <v>1104</v>
      </c>
      <c r="D382" s="24" t="s">
        <v>1105</v>
      </c>
      <c r="E382" s="113" t="s">
        <v>1106</v>
      </c>
      <c r="F382" s="24" t="s">
        <v>914</v>
      </c>
      <c r="G382" s="25" t="s">
        <v>1354</v>
      </c>
      <c r="H382" s="24" t="s">
        <v>79</v>
      </c>
      <c r="I382" s="24" t="s">
        <v>347</v>
      </c>
      <c r="J382" s="24" t="s">
        <v>210</v>
      </c>
      <c r="K382" s="24">
        <v>20</v>
      </c>
      <c r="L382" s="24">
        <v>20</v>
      </c>
      <c r="M382" s="24"/>
      <c r="N382" s="24">
        <v>1</v>
      </c>
      <c r="O382" s="24">
        <v>747</v>
      </c>
      <c r="P382" s="24">
        <v>2783</v>
      </c>
      <c r="Q382" s="24">
        <v>0</v>
      </c>
      <c r="R382" s="24">
        <v>124</v>
      </c>
      <c r="S382" s="24">
        <v>488</v>
      </c>
      <c r="T382" s="24" t="s">
        <v>916</v>
      </c>
      <c r="U382" s="24" t="s">
        <v>164</v>
      </c>
      <c r="V382" s="1"/>
      <c r="W382" s="5"/>
      <c r="X382" s="5"/>
      <c r="Y382" s="5"/>
      <c r="Z382" s="5"/>
      <c r="AA382" s="5"/>
      <c r="AB382" s="5"/>
      <c r="AC382" s="5"/>
      <c r="AD382" s="5"/>
      <c r="AE382" s="5"/>
      <c r="AF382" s="5"/>
      <c r="AG382" s="5"/>
      <c r="AH382" s="5"/>
      <c r="AI382" s="5"/>
    </row>
    <row r="383" s="1" customFormat="1" ht="51" spans="1:35">
      <c r="A383" s="106">
        <v>71</v>
      </c>
      <c r="B383" s="24" t="s">
        <v>100</v>
      </c>
      <c r="C383" s="24" t="s">
        <v>1104</v>
      </c>
      <c r="D383" s="24" t="s">
        <v>1105</v>
      </c>
      <c r="E383" s="25" t="s">
        <v>1106</v>
      </c>
      <c r="F383" s="24" t="s">
        <v>1355</v>
      </c>
      <c r="G383" s="25" t="s">
        <v>1356</v>
      </c>
      <c r="H383" s="24" t="s">
        <v>79</v>
      </c>
      <c r="I383" s="24" t="s">
        <v>1357</v>
      </c>
      <c r="J383" s="24" t="s">
        <v>210</v>
      </c>
      <c r="K383" s="24">
        <v>7</v>
      </c>
      <c r="L383" s="24">
        <v>7</v>
      </c>
      <c r="M383" s="24"/>
      <c r="N383" s="24">
        <v>1</v>
      </c>
      <c r="O383" s="24">
        <v>300</v>
      </c>
      <c r="P383" s="24">
        <v>1496</v>
      </c>
      <c r="Q383" s="24">
        <v>1</v>
      </c>
      <c r="R383" s="24">
        <v>67</v>
      </c>
      <c r="S383" s="24">
        <v>206</v>
      </c>
      <c r="T383" s="24" t="s">
        <v>1358</v>
      </c>
      <c r="U383" s="24" t="s">
        <v>164</v>
      </c>
      <c r="V383" s="1"/>
      <c r="W383" s="5"/>
      <c r="X383" s="5"/>
      <c r="Y383" s="5"/>
      <c r="Z383" s="5"/>
      <c r="AA383" s="5"/>
      <c r="AB383" s="5"/>
      <c r="AC383" s="5"/>
      <c r="AD383" s="5"/>
      <c r="AE383" s="5"/>
      <c r="AF383" s="5"/>
      <c r="AG383" s="5"/>
      <c r="AH383" s="5"/>
      <c r="AI383" s="5"/>
    </row>
    <row r="384" s="1" customFormat="1" ht="51" spans="1:35">
      <c r="A384" s="106">
        <v>72</v>
      </c>
      <c r="B384" s="24" t="s">
        <v>248</v>
      </c>
      <c r="C384" s="24" t="s">
        <v>1104</v>
      </c>
      <c r="D384" s="24" t="s">
        <v>1105</v>
      </c>
      <c r="E384" s="25" t="s">
        <v>1106</v>
      </c>
      <c r="F384" s="24" t="s">
        <v>1359</v>
      </c>
      <c r="G384" s="25" t="s">
        <v>1360</v>
      </c>
      <c r="H384" s="24" t="s">
        <v>79</v>
      </c>
      <c r="I384" s="24" t="s">
        <v>401</v>
      </c>
      <c r="J384" s="24" t="s">
        <v>210</v>
      </c>
      <c r="K384" s="24">
        <v>15</v>
      </c>
      <c r="L384" s="24">
        <v>15</v>
      </c>
      <c r="M384" s="24"/>
      <c r="N384" s="24">
        <v>1</v>
      </c>
      <c r="O384" s="24">
        <v>956</v>
      </c>
      <c r="P384" s="24">
        <v>3002</v>
      </c>
      <c r="Q384" s="24">
        <v>0</v>
      </c>
      <c r="R384" s="24">
        <v>89</v>
      </c>
      <c r="S384" s="24">
        <v>318</v>
      </c>
      <c r="T384" s="24" t="s">
        <v>1361</v>
      </c>
      <c r="U384" s="24" t="s">
        <v>164</v>
      </c>
      <c r="V384" s="1"/>
      <c r="W384" s="5"/>
      <c r="X384" s="5"/>
      <c r="Y384" s="5"/>
      <c r="Z384" s="5"/>
      <c r="AA384" s="5"/>
      <c r="AB384" s="5"/>
      <c r="AC384" s="5"/>
      <c r="AD384" s="5"/>
      <c r="AE384" s="5"/>
      <c r="AF384" s="5"/>
      <c r="AG384" s="5"/>
      <c r="AH384" s="5"/>
      <c r="AI384" s="5"/>
    </row>
    <row r="385" s="1" customFormat="1" ht="51" spans="1:35">
      <c r="A385" s="106">
        <v>73</v>
      </c>
      <c r="B385" s="24" t="s">
        <v>248</v>
      </c>
      <c r="C385" s="24" t="s">
        <v>1104</v>
      </c>
      <c r="D385" s="24" t="s">
        <v>1105</v>
      </c>
      <c r="E385" s="25" t="s">
        <v>1106</v>
      </c>
      <c r="F385" s="24" t="s">
        <v>1362</v>
      </c>
      <c r="G385" s="25" t="s">
        <v>1363</v>
      </c>
      <c r="H385" s="24" t="s">
        <v>79</v>
      </c>
      <c r="I385" s="24" t="s">
        <v>1364</v>
      </c>
      <c r="J385" s="24" t="s">
        <v>210</v>
      </c>
      <c r="K385" s="24">
        <v>7</v>
      </c>
      <c r="L385" s="24">
        <v>7</v>
      </c>
      <c r="M385" s="24"/>
      <c r="N385" s="24">
        <v>1</v>
      </c>
      <c r="O385" s="24">
        <v>312</v>
      </c>
      <c r="P385" s="24">
        <v>926</v>
      </c>
      <c r="Q385" s="24">
        <v>0</v>
      </c>
      <c r="R385" s="24">
        <v>55</v>
      </c>
      <c r="S385" s="24">
        <v>120</v>
      </c>
      <c r="T385" s="24" t="s">
        <v>1365</v>
      </c>
      <c r="U385" s="24" t="s">
        <v>164</v>
      </c>
      <c r="V385" s="1"/>
      <c r="W385" s="5"/>
      <c r="X385" s="5"/>
      <c r="Y385" s="5"/>
      <c r="Z385" s="5"/>
      <c r="AA385" s="5"/>
      <c r="AB385" s="5"/>
      <c r="AC385" s="5"/>
      <c r="AD385" s="5"/>
      <c r="AE385" s="5"/>
      <c r="AF385" s="5"/>
      <c r="AG385" s="5"/>
      <c r="AH385" s="5"/>
      <c r="AI385" s="5"/>
    </row>
    <row r="386" s="1" customFormat="1" ht="51" spans="1:35">
      <c r="A386" s="106">
        <v>74</v>
      </c>
      <c r="B386" s="24" t="s">
        <v>337</v>
      </c>
      <c r="C386" s="24" t="s">
        <v>1104</v>
      </c>
      <c r="D386" s="24" t="s">
        <v>1105</v>
      </c>
      <c r="E386" s="25" t="s">
        <v>1106</v>
      </c>
      <c r="F386" s="24" t="s">
        <v>1366</v>
      </c>
      <c r="G386" s="25" t="s">
        <v>1367</v>
      </c>
      <c r="H386" s="24" t="s">
        <v>79</v>
      </c>
      <c r="I386" s="24" t="s">
        <v>417</v>
      </c>
      <c r="J386" s="24" t="s">
        <v>210</v>
      </c>
      <c r="K386" s="24">
        <v>12</v>
      </c>
      <c r="L386" s="24">
        <v>12</v>
      </c>
      <c r="M386" s="24"/>
      <c r="N386" s="24">
        <v>1</v>
      </c>
      <c r="O386" s="24">
        <v>954</v>
      </c>
      <c r="P386" s="24">
        <v>3280</v>
      </c>
      <c r="Q386" s="24">
        <v>1</v>
      </c>
      <c r="R386" s="24">
        <v>174</v>
      </c>
      <c r="S386" s="24">
        <v>589</v>
      </c>
      <c r="T386" s="24" t="s">
        <v>1368</v>
      </c>
      <c r="U386" s="24" t="s">
        <v>164</v>
      </c>
      <c r="V386" s="1"/>
      <c r="W386" s="5"/>
      <c r="X386" s="5"/>
      <c r="Y386" s="5"/>
      <c r="Z386" s="5"/>
      <c r="AA386" s="5"/>
      <c r="AB386" s="5"/>
      <c r="AC386" s="5"/>
      <c r="AD386" s="5"/>
      <c r="AE386" s="5"/>
      <c r="AF386" s="5"/>
      <c r="AG386" s="5"/>
      <c r="AH386" s="5"/>
      <c r="AI386" s="5"/>
    </row>
    <row r="387" s="1" customFormat="1" ht="76.5" spans="1:35">
      <c r="A387" s="106">
        <v>75</v>
      </c>
      <c r="B387" s="24" t="s">
        <v>298</v>
      </c>
      <c r="C387" s="24" t="s">
        <v>1104</v>
      </c>
      <c r="D387" s="24" t="s">
        <v>1105</v>
      </c>
      <c r="E387" s="25" t="s">
        <v>1106</v>
      </c>
      <c r="F387" s="24" t="s">
        <v>917</v>
      </c>
      <c r="G387" s="25" t="s">
        <v>1369</v>
      </c>
      <c r="H387" s="24" t="s">
        <v>79</v>
      </c>
      <c r="I387" s="24" t="s">
        <v>301</v>
      </c>
      <c r="J387" s="24" t="s">
        <v>210</v>
      </c>
      <c r="K387" s="24">
        <v>18</v>
      </c>
      <c r="L387" s="24">
        <v>18</v>
      </c>
      <c r="M387" s="24"/>
      <c r="N387" s="24">
        <v>1</v>
      </c>
      <c r="O387" s="24">
        <v>875</v>
      </c>
      <c r="P387" s="24">
        <v>3771</v>
      </c>
      <c r="Q387" s="24">
        <v>1</v>
      </c>
      <c r="R387" s="24">
        <v>212</v>
      </c>
      <c r="S387" s="24">
        <v>771</v>
      </c>
      <c r="T387" s="24" t="s">
        <v>1370</v>
      </c>
      <c r="U387" s="24" t="s">
        <v>164</v>
      </c>
      <c r="V387" s="1"/>
      <c r="W387" s="5"/>
      <c r="X387" s="5"/>
      <c r="Y387" s="5"/>
      <c r="Z387" s="5"/>
      <c r="AA387" s="5"/>
      <c r="AB387" s="5"/>
      <c r="AC387" s="5"/>
      <c r="AD387" s="5"/>
      <c r="AE387" s="5"/>
      <c r="AF387" s="5"/>
      <c r="AG387" s="5"/>
      <c r="AH387" s="5"/>
      <c r="AI387" s="5"/>
    </row>
    <row r="388" s="1" customFormat="1" ht="51" spans="1:35">
      <c r="A388" s="106">
        <v>76</v>
      </c>
      <c r="B388" s="24" t="s">
        <v>298</v>
      </c>
      <c r="C388" s="24" t="s">
        <v>1104</v>
      </c>
      <c r="D388" s="24" t="s">
        <v>1105</v>
      </c>
      <c r="E388" s="113" t="s">
        <v>1106</v>
      </c>
      <c r="F388" s="24" t="s">
        <v>1371</v>
      </c>
      <c r="G388" s="25" t="s">
        <v>1372</v>
      </c>
      <c r="H388" s="24" t="s">
        <v>79</v>
      </c>
      <c r="I388" s="24" t="s">
        <v>1373</v>
      </c>
      <c r="J388" s="24" t="s">
        <v>210</v>
      </c>
      <c r="K388" s="24">
        <v>29</v>
      </c>
      <c r="L388" s="24">
        <v>29</v>
      </c>
      <c r="M388" s="24"/>
      <c r="N388" s="24">
        <v>1</v>
      </c>
      <c r="O388" s="24">
        <v>340</v>
      </c>
      <c r="P388" s="24">
        <v>1478</v>
      </c>
      <c r="Q388" s="24">
        <v>0</v>
      </c>
      <c r="R388" s="24">
        <v>0</v>
      </c>
      <c r="S388" s="24">
        <v>0</v>
      </c>
      <c r="T388" s="24" t="s">
        <v>1374</v>
      </c>
      <c r="U388" s="24" t="s">
        <v>164</v>
      </c>
      <c r="V388" s="1"/>
      <c r="W388" s="5"/>
      <c r="X388" s="5"/>
      <c r="Y388" s="5"/>
      <c r="Z388" s="5"/>
      <c r="AA388" s="5"/>
      <c r="AB388" s="5"/>
      <c r="AC388" s="5"/>
      <c r="AD388" s="5"/>
      <c r="AE388" s="5"/>
      <c r="AF388" s="5"/>
      <c r="AG388" s="5"/>
      <c r="AH388" s="5"/>
      <c r="AI388" s="5"/>
    </row>
    <row r="389" s="1" customFormat="1" ht="63.75" spans="1:35">
      <c r="A389" s="106">
        <v>77</v>
      </c>
      <c r="B389" s="24" t="s">
        <v>190</v>
      </c>
      <c r="C389" s="24" t="s">
        <v>1104</v>
      </c>
      <c r="D389" s="24" t="s">
        <v>1105</v>
      </c>
      <c r="E389" s="25" t="s">
        <v>1106</v>
      </c>
      <c r="F389" s="24" t="s">
        <v>1375</v>
      </c>
      <c r="G389" s="25" t="s">
        <v>1376</v>
      </c>
      <c r="H389" s="24" t="s">
        <v>79</v>
      </c>
      <c r="I389" s="24" t="s">
        <v>616</v>
      </c>
      <c r="J389" s="24" t="s">
        <v>210</v>
      </c>
      <c r="K389" s="24">
        <v>20</v>
      </c>
      <c r="L389" s="24">
        <v>20</v>
      </c>
      <c r="M389" s="24"/>
      <c r="N389" s="24">
        <v>1</v>
      </c>
      <c r="O389" s="24">
        <v>495</v>
      </c>
      <c r="P389" s="24">
        <v>1788</v>
      </c>
      <c r="Q389" s="24">
        <v>1</v>
      </c>
      <c r="R389" s="24">
        <v>63</v>
      </c>
      <c r="S389" s="24">
        <v>286</v>
      </c>
      <c r="T389" s="24" t="s">
        <v>1377</v>
      </c>
      <c r="U389" s="24" t="s">
        <v>164</v>
      </c>
      <c r="V389" s="1"/>
      <c r="W389" s="5"/>
      <c r="X389" s="5"/>
      <c r="Y389" s="5"/>
      <c r="Z389" s="5"/>
      <c r="AA389" s="5"/>
      <c r="AB389" s="5"/>
      <c r="AC389" s="5"/>
      <c r="AD389" s="5"/>
      <c r="AE389" s="5"/>
      <c r="AF389" s="5"/>
      <c r="AG389" s="5"/>
      <c r="AH389" s="5"/>
      <c r="AI389" s="5"/>
    </row>
    <row r="390" s="1" customFormat="1" ht="51" spans="1:35">
      <c r="A390" s="106">
        <v>78</v>
      </c>
      <c r="B390" s="24" t="s">
        <v>235</v>
      </c>
      <c r="C390" s="24" t="s">
        <v>1104</v>
      </c>
      <c r="D390" s="24" t="s">
        <v>1105</v>
      </c>
      <c r="E390" s="25" t="s">
        <v>1106</v>
      </c>
      <c r="F390" s="24" t="s">
        <v>1378</v>
      </c>
      <c r="G390" s="25" t="s">
        <v>1379</v>
      </c>
      <c r="H390" s="24" t="s">
        <v>79</v>
      </c>
      <c r="I390" s="24" t="s">
        <v>1175</v>
      </c>
      <c r="J390" s="24" t="s">
        <v>210</v>
      </c>
      <c r="K390" s="24">
        <v>49</v>
      </c>
      <c r="L390" s="24">
        <v>49</v>
      </c>
      <c r="M390" s="24"/>
      <c r="N390" s="24">
        <v>1</v>
      </c>
      <c r="O390" s="24">
        <v>1376</v>
      </c>
      <c r="P390" s="24">
        <v>5346</v>
      </c>
      <c r="Q390" s="24">
        <v>1</v>
      </c>
      <c r="R390" s="24">
        <v>15</v>
      </c>
      <c r="S390" s="24">
        <v>545</v>
      </c>
      <c r="T390" s="24" t="s">
        <v>1380</v>
      </c>
      <c r="U390" s="24" t="s">
        <v>164</v>
      </c>
      <c r="V390" s="1"/>
      <c r="W390" s="5"/>
      <c r="X390" s="5"/>
      <c r="Y390" s="5"/>
      <c r="Z390" s="5"/>
      <c r="AA390" s="5"/>
      <c r="AB390" s="5"/>
      <c r="AC390" s="5"/>
      <c r="AD390" s="5"/>
      <c r="AE390" s="5"/>
      <c r="AF390" s="5"/>
      <c r="AG390" s="5"/>
      <c r="AH390" s="5"/>
      <c r="AI390" s="5"/>
    </row>
    <row r="391" s="1" customFormat="1" ht="76.5" spans="1:35">
      <c r="A391" s="106">
        <v>79</v>
      </c>
      <c r="B391" s="24" t="s">
        <v>235</v>
      </c>
      <c r="C391" s="24" t="s">
        <v>1104</v>
      </c>
      <c r="D391" s="24" t="s">
        <v>1105</v>
      </c>
      <c r="E391" s="25" t="s">
        <v>1106</v>
      </c>
      <c r="F391" s="24" t="s">
        <v>1381</v>
      </c>
      <c r="G391" s="25" t="s">
        <v>1382</v>
      </c>
      <c r="H391" s="24" t="s">
        <v>79</v>
      </c>
      <c r="I391" s="24" t="s">
        <v>515</v>
      </c>
      <c r="J391" s="24" t="s">
        <v>210</v>
      </c>
      <c r="K391" s="24">
        <v>10</v>
      </c>
      <c r="L391" s="24">
        <v>10</v>
      </c>
      <c r="M391" s="24"/>
      <c r="N391" s="24">
        <v>1</v>
      </c>
      <c r="O391" s="24">
        <v>524</v>
      </c>
      <c r="P391" s="24">
        <v>2047</v>
      </c>
      <c r="Q391" s="24">
        <v>0</v>
      </c>
      <c r="R391" s="24">
        <v>109</v>
      </c>
      <c r="S391" s="24">
        <v>384</v>
      </c>
      <c r="T391" s="24" t="s">
        <v>1383</v>
      </c>
      <c r="U391" s="24" t="s">
        <v>164</v>
      </c>
      <c r="V391" s="1"/>
      <c r="W391" s="5"/>
      <c r="X391" s="5"/>
      <c r="Y391" s="5"/>
      <c r="Z391" s="5"/>
      <c r="AA391" s="5"/>
      <c r="AB391" s="5"/>
      <c r="AC391" s="5"/>
      <c r="AD391" s="5"/>
      <c r="AE391" s="5"/>
      <c r="AF391" s="5"/>
      <c r="AG391" s="5"/>
      <c r="AH391" s="5"/>
      <c r="AI391" s="5"/>
    </row>
    <row r="392" s="1" customFormat="1" ht="51" spans="1:35">
      <c r="A392" s="106">
        <v>80</v>
      </c>
      <c r="B392" s="24" t="s">
        <v>235</v>
      </c>
      <c r="C392" s="24" t="s">
        <v>1104</v>
      </c>
      <c r="D392" s="24" t="s">
        <v>1105</v>
      </c>
      <c r="E392" s="25" t="s">
        <v>1106</v>
      </c>
      <c r="F392" s="24" t="s">
        <v>1384</v>
      </c>
      <c r="G392" s="25" t="s">
        <v>1385</v>
      </c>
      <c r="H392" s="24" t="s">
        <v>79</v>
      </c>
      <c r="I392" s="24" t="s">
        <v>1171</v>
      </c>
      <c r="J392" s="24" t="s">
        <v>210</v>
      </c>
      <c r="K392" s="24">
        <v>45</v>
      </c>
      <c r="L392" s="24">
        <v>45</v>
      </c>
      <c r="M392" s="24"/>
      <c r="N392" s="24">
        <v>1</v>
      </c>
      <c r="O392" s="24">
        <v>858</v>
      </c>
      <c r="P392" s="24">
        <v>3060</v>
      </c>
      <c r="Q392" s="24">
        <v>0</v>
      </c>
      <c r="R392" s="24">
        <v>204</v>
      </c>
      <c r="S392" s="24">
        <v>732</v>
      </c>
      <c r="T392" s="24" t="s">
        <v>1386</v>
      </c>
      <c r="U392" s="24" t="s">
        <v>164</v>
      </c>
      <c r="V392" s="1"/>
      <c r="W392" s="5"/>
      <c r="X392" s="5"/>
      <c r="Y392" s="5"/>
      <c r="Z392" s="5"/>
      <c r="AA392" s="5"/>
      <c r="AB392" s="5"/>
      <c r="AC392" s="5"/>
      <c r="AD392" s="5"/>
      <c r="AE392" s="5"/>
      <c r="AF392" s="5"/>
      <c r="AG392" s="5"/>
      <c r="AH392" s="5"/>
      <c r="AI392" s="5"/>
    </row>
    <row r="393" s="1" customFormat="1" ht="76.5" spans="1:35">
      <c r="A393" s="106">
        <v>81</v>
      </c>
      <c r="B393" s="24" t="s">
        <v>165</v>
      </c>
      <c r="C393" s="24" t="s">
        <v>1104</v>
      </c>
      <c r="D393" s="24" t="s">
        <v>1105</v>
      </c>
      <c r="E393" s="113" t="s">
        <v>1106</v>
      </c>
      <c r="F393" s="24" t="s">
        <v>1387</v>
      </c>
      <c r="G393" s="25" t="s">
        <v>1388</v>
      </c>
      <c r="H393" s="24" t="s">
        <v>79</v>
      </c>
      <c r="I393" s="24" t="s">
        <v>1389</v>
      </c>
      <c r="J393" s="24" t="s">
        <v>210</v>
      </c>
      <c r="K393" s="24">
        <v>10</v>
      </c>
      <c r="L393" s="24">
        <v>10</v>
      </c>
      <c r="M393" s="24"/>
      <c r="N393" s="24">
        <v>1</v>
      </c>
      <c r="O393" s="24">
        <v>480</v>
      </c>
      <c r="P393" s="24">
        <v>1681</v>
      </c>
      <c r="Q393" s="24">
        <v>0</v>
      </c>
      <c r="R393" s="24">
        <v>79</v>
      </c>
      <c r="S393" s="24">
        <v>244</v>
      </c>
      <c r="T393" s="24" t="s">
        <v>1390</v>
      </c>
      <c r="U393" s="24" t="s">
        <v>164</v>
      </c>
      <c r="V393" s="1"/>
      <c r="W393" s="5"/>
      <c r="X393" s="5"/>
      <c r="Y393" s="5"/>
      <c r="Z393" s="5"/>
      <c r="AA393" s="5"/>
      <c r="AB393" s="5"/>
      <c r="AC393" s="5"/>
      <c r="AD393" s="5"/>
      <c r="AE393" s="5"/>
      <c r="AF393" s="5"/>
      <c r="AG393" s="5"/>
      <c r="AH393" s="5"/>
      <c r="AI393" s="5"/>
    </row>
    <row r="394" s="1" customFormat="1" ht="31" customHeight="1" spans="1:35">
      <c r="A394" s="106">
        <v>82</v>
      </c>
      <c r="B394" s="24" t="s">
        <v>145</v>
      </c>
      <c r="C394" s="24" t="s">
        <v>1104</v>
      </c>
      <c r="D394" s="24" t="s">
        <v>1105</v>
      </c>
      <c r="E394" s="113" t="s">
        <v>1106</v>
      </c>
      <c r="F394" s="24" t="s">
        <v>1391</v>
      </c>
      <c r="G394" s="25" t="s">
        <v>1392</v>
      </c>
      <c r="H394" s="24" t="s">
        <v>79</v>
      </c>
      <c r="I394" s="24" t="s">
        <v>1393</v>
      </c>
      <c r="J394" s="24" t="s">
        <v>210</v>
      </c>
      <c r="K394" s="24">
        <v>8</v>
      </c>
      <c r="L394" s="24">
        <v>8</v>
      </c>
      <c r="M394" s="24"/>
      <c r="N394" s="24">
        <v>1</v>
      </c>
      <c r="O394" s="24">
        <v>660</v>
      </c>
      <c r="P394" s="24">
        <v>2714</v>
      </c>
      <c r="Q394" s="24">
        <v>0</v>
      </c>
      <c r="R394" s="24">
        <v>90</v>
      </c>
      <c r="S394" s="24">
        <v>283</v>
      </c>
      <c r="T394" s="24" t="s">
        <v>1394</v>
      </c>
      <c r="U394" s="24" t="s">
        <v>164</v>
      </c>
      <c r="V394" s="1"/>
      <c r="W394" s="5"/>
      <c r="X394" s="5"/>
      <c r="Y394" s="5"/>
      <c r="Z394" s="5"/>
      <c r="AA394" s="5"/>
      <c r="AB394" s="5"/>
      <c r="AC394" s="5"/>
      <c r="AD394" s="5"/>
      <c r="AE394" s="5"/>
      <c r="AF394" s="5"/>
      <c r="AG394" s="5"/>
      <c r="AH394" s="5"/>
      <c r="AI394" s="5"/>
    </row>
    <row r="395" s="1" customFormat="1" ht="25" customHeight="1" spans="1:35">
      <c r="A395" s="106">
        <v>83</v>
      </c>
      <c r="B395" s="24" t="s">
        <v>145</v>
      </c>
      <c r="C395" s="24" t="s">
        <v>1104</v>
      </c>
      <c r="D395" s="24" t="s">
        <v>1105</v>
      </c>
      <c r="E395" s="25" t="s">
        <v>1106</v>
      </c>
      <c r="F395" s="24" t="s">
        <v>1391</v>
      </c>
      <c r="G395" s="25" t="s">
        <v>1395</v>
      </c>
      <c r="H395" s="24" t="s">
        <v>79</v>
      </c>
      <c r="I395" s="24" t="s">
        <v>1393</v>
      </c>
      <c r="J395" s="24" t="s">
        <v>210</v>
      </c>
      <c r="K395" s="24">
        <v>8</v>
      </c>
      <c r="L395" s="24">
        <v>8</v>
      </c>
      <c r="M395" s="24"/>
      <c r="N395" s="24">
        <v>1</v>
      </c>
      <c r="O395" s="24">
        <v>660</v>
      </c>
      <c r="P395" s="24">
        <v>2714</v>
      </c>
      <c r="Q395" s="24">
        <v>0</v>
      </c>
      <c r="R395" s="24">
        <v>90</v>
      </c>
      <c r="S395" s="24">
        <v>283</v>
      </c>
      <c r="T395" s="24" t="s">
        <v>1394</v>
      </c>
      <c r="U395" s="24" t="s">
        <v>164</v>
      </c>
      <c r="V395" s="1"/>
      <c r="W395" s="5"/>
      <c r="X395" s="5"/>
      <c r="Y395" s="5"/>
      <c r="Z395" s="5"/>
      <c r="AA395" s="5"/>
      <c r="AB395" s="5"/>
      <c r="AC395" s="5"/>
      <c r="AD395" s="5"/>
      <c r="AE395" s="5"/>
      <c r="AF395" s="5"/>
      <c r="AG395" s="5"/>
      <c r="AH395" s="5"/>
      <c r="AI395" s="5"/>
    </row>
    <row r="396" s="1" customFormat="1" ht="51" customHeight="1" spans="1:35">
      <c r="A396" s="106">
        <v>84</v>
      </c>
      <c r="B396" s="24" t="s">
        <v>145</v>
      </c>
      <c r="C396" s="24" t="s">
        <v>1104</v>
      </c>
      <c r="D396" s="24" t="s">
        <v>1105</v>
      </c>
      <c r="E396" s="25" t="s">
        <v>1106</v>
      </c>
      <c r="F396" s="24" t="s">
        <v>1396</v>
      </c>
      <c r="G396" s="25" t="s">
        <v>1397</v>
      </c>
      <c r="H396" s="24" t="s">
        <v>79</v>
      </c>
      <c r="I396" s="24" t="s">
        <v>494</v>
      </c>
      <c r="J396" s="24" t="s">
        <v>210</v>
      </c>
      <c r="K396" s="24">
        <v>25</v>
      </c>
      <c r="L396" s="24">
        <v>25</v>
      </c>
      <c r="M396" s="24"/>
      <c r="N396" s="24">
        <v>1</v>
      </c>
      <c r="O396" s="24">
        <v>986</v>
      </c>
      <c r="P396" s="24">
        <v>3179</v>
      </c>
      <c r="Q396" s="24">
        <v>0</v>
      </c>
      <c r="R396" s="24">
        <v>85</v>
      </c>
      <c r="S396" s="24">
        <v>304</v>
      </c>
      <c r="T396" s="24" t="s">
        <v>1398</v>
      </c>
      <c r="U396" s="24" t="s">
        <v>164</v>
      </c>
      <c r="V396" s="1"/>
      <c r="W396" s="5"/>
      <c r="X396" s="5"/>
      <c r="Y396" s="5"/>
      <c r="Z396" s="5"/>
      <c r="AA396" s="5"/>
      <c r="AB396" s="5"/>
      <c r="AC396" s="5"/>
      <c r="AD396" s="5"/>
      <c r="AE396" s="5"/>
      <c r="AF396" s="5"/>
      <c r="AG396" s="5"/>
      <c r="AH396" s="5"/>
      <c r="AI396" s="5"/>
    </row>
    <row r="397" s="1" customFormat="1" ht="69.75" customHeight="1" spans="1:21">
      <c r="A397" s="106">
        <v>85</v>
      </c>
      <c r="B397" s="24" t="s">
        <v>145</v>
      </c>
      <c r="C397" s="24" t="s">
        <v>1104</v>
      </c>
      <c r="D397" s="24" t="s">
        <v>1105</v>
      </c>
      <c r="E397" s="25" t="s">
        <v>1106</v>
      </c>
      <c r="F397" s="24" t="s">
        <v>1399</v>
      </c>
      <c r="G397" s="25" t="s">
        <v>1400</v>
      </c>
      <c r="H397" s="24" t="s">
        <v>79</v>
      </c>
      <c r="I397" s="24" t="s">
        <v>1401</v>
      </c>
      <c r="J397" s="24" t="s">
        <v>210</v>
      </c>
      <c r="K397" s="24">
        <v>15</v>
      </c>
      <c r="L397" s="24">
        <v>15</v>
      </c>
      <c r="M397" s="24"/>
      <c r="N397" s="24">
        <v>1</v>
      </c>
      <c r="O397" s="24">
        <v>1102</v>
      </c>
      <c r="P397" s="24">
        <v>4253</v>
      </c>
      <c r="Q397" s="24">
        <v>0</v>
      </c>
      <c r="R397" s="24">
        <v>122</v>
      </c>
      <c r="S397" s="24">
        <v>471</v>
      </c>
      <c r="T397" s="24" t="s">
        <v>1402</v>
      </c>
      <c r="U397" s="24" t="s">
        <v>164</v>
      </c>
    </row>
    <row r="398" s="1" customFormat="1" ht="51" spans="1:21">
      <c r="A398" s="106">
        <v>86</v>
      </c>
      <c r="B398" s="24" t="s">
        <v>145</v>
      </c>
      <c r="C398" s="24" t="s">
        <v>1104</v>
      </c>
      <c r="D398" s="24" t="s">
        <v>1105</v>
      </c>
      <c r="E398" s="25" t="s">
        <v>1106</v>
      </c>
      <c r="F398" s="24" t="s">
        <v>1403</v>
      </c>
      <c r="G398" s="25" t="s">
        <v>1404</v>
      </c>
      <c r="H398" s="24" t="s">
        <v>79</v>
      </c>
      <c r="I398" s="24" t="s">
        <v>148</v>
      </c>
      <c r="J398" s="24" t="s">
        <v>210</v>
      </c>
      <c r="K398" s="24">
        <v>27.5</v>
      </c>
      <c r="L398" s="24">
        <v>27.5</v>
      </c>
      <c r="M398" s="24"/>
      <c r="N398" s="24">
        <v>1</v>
      </c>
      <c r="O398" s="24">
        <v>1236</v>
      </c>
      <c r="P398" s="24">
        <v>4680</v>
      </c>
      <c r="Q398" s="24">
        <v>0</v>
      </c>
      <c r="R398" s="24">
        <v>115</v>
      </c>
      <c r="S398" s="24">
        <v>392</v>
      </c>
      <c r="T398" s="24" t="s">
        <v>1405</v>
      </c>
      <c r="U398" s="24" t="s">
        <v>164</v>
      </c>
    </row>
    <row r="399" s="1" customFormat="1" ht="51" spans="1:21">
      <c r="A399" s="106">
        <v>87</v>
      </c>
      <c r="B399" s="24" t="s">
        <v>170</v>
      </c>
      <c r="C399" s="24" t="s">
        <v>1104</v>
      </c>
      <c r="D399" s="24" t="s">
        <v>1105</v>
      </c>
      <c r="E399" s="25" t="s">
        <v>1106</v>
      </c>
      <c r="F399" s="24" t="s">
        <v>920</v>
      </c>
      <c r="G399" s="25" t="s">
        <v>1406</v>
      </c>
      <c r="H399" s="24" t="s">
        <v>79</v>
      </c>
      <c r="I399" s="24" t="s">
        <v>922</v>
      </c>
      <c r="J399" s="24" t="s">
        <v>210</v>
      </c>
      <c r="K399" s="24">
        <v>17</v>
      </c>
      <c r="L399" s="24">
        <v>17</v>
      </c>
      <c r="M399" s="24"/>
      <c r="N399" s="24">
        <v>1</v>
      </c>
      <c r="O399" s="24">
        <v>539</v>
      </c>
      <c r="P399" s="24">
        <v>2153</v>
      </c>
      <c r="Q399" s="24">
        <v>1</v>
      </c>
      <c r="R399" s="24">
        <v>78</v>
      </c>
      <c r="S399" s="24">
        <v>165</v>
      </c>
      <c r="T399" s="24" t="s">
        <v>923</v>
      </c>
      <c r="U399" s="24" t="s">
        <v>164</v>
      </c>
    </row>
    <row r="400" s="1" customFormat="1" ht="69.75" customHeight="1" spans="1:21">
      <c r="A400" s="106">
        <v>88</v>
      </c>
      <c r="B400" s="24" t="s">
        <v>170</v>
      </c>
      <c r="C400" s="24" t="s">
        <v>1104</v>
      </c>
      <c r="D400" s="24" t="s">
        <v>1105</v>
      </c>
      <c r="E400" s="113" t="s">
        <v>1106</v>
      </c>
      <c r="F400" s="24" t="s">
        <v>1407</v>
      </c>
      <c r="G400" s="25" t="s">
        <v>1408</v>
      </c>
      <c r="H400" s="24" t="s">
        <v>79</v>
      </c>
      <c r="I400" s="24" t="s">
        <v>1409</v>
      </c>
      <c r="J400" s="24" t="s">
        <v>210</v>
      </c>
      <c r="K400" s="24">
        <v>18</v>
      </c>
      <c r="L400" s="24">
        <v>18</v>
      </c>
      <c r="M400" s="24"/>
      <c r="N400" s="24">
        <v>1</v>
      </c>
      <c r="O400" s="24">
        <v>618</v>
      </c>
      <c r="P400" s="24">
        <v>1854</v>
      </c>
      <c r="Q400" s="24">
        <v>1</v>
      </c>
      <c r="R400" s="24">
        <v>91</v>
      </c>
      <c r="S400" s="24">
        <v>273</v>
      </c>
      <c r="T400" s="24" t="s">
        <v>1410</v>
      </c>
      <c r="U400" s="24" t="s">
        <v>164</v>
      </c>
    </row>
    <row r="401" s="1" customFormat="1" ht="69.75" customHeight="1" spans="1:35">
      <c r="A401" s="106">
        <v>89</v>
      </c>
      <c r="B401" s="24" t="s">
        <v>129</v>
      </c>
      <c r="C401" s="24" t="s">
        <v>1104</v>
      </c>
      <c r="D401" s="24" t="s">
        <v>1105</v>
      </c>
      <c r="E401" s="25" t="s">
        <v>1106</v>
      </c>
      <c r="F401" s="24" t="s">
        <v>1411</v>
      </c>
      <c r="G401" s="25" t="s">
        <v>1412</v>
      </c>
      <c r="H401" s="24" t="s">
        <v>79</v>
      </c>
      <c r="I401" s="24" t="s">
        <v>1413</v>
      </c>
      <c r="J401" s="24" t="s">
        <v>210</v>
      </c>
      <c r="K401" s="24">
        <v>16</v>
      </c>
      <c r="L401" s="24">
        <v>16</v>
      </c>
      <c r="M401" s="24"/>
      <c r="N401" s="24" t="s">
        <v>134</v>
      </c>
      <c r="O401" s="24" t="s">
        <v>1414</v>
      </c>
      <c r="P401" s="24" t="s">
        <v>1415</v>
      </c>
      <c r="Q401" s="24" t="s">
        <v>137</v>
      </c>
      <c r="R401" s="24" t="s">
        <v>1416</v>
      </c>
      <c r="S401" s="24" t="s">
        <v>1417</v>
      </c>
      <c r="T401" s="24" t="s">
        <v>1418</v>
      </c>
      <c r="U401" s="24" t="s">
        <v>164</v>
      </c>
      <c r="V401" s="1"/>
      <c r="W401" s="5"/>
      <c r="X401" s="5"/>
      <c r="Y401" s="5"/>
      <c r="Z401" s="5"/>
      <c r="AA401" s="5"/>
      <c r="AB401" s="5"/>
      <c r="AC401" s="5"/>
      <c r="AD401" s="5"/>
      <c r="AE401" s="5"/>
      <c r="AF401" s="5"/>
      <c r="AG401" s="5"/>
      <c r="AH401" s="5"/>
      <c r="AI401" s="5"/>
    </row>
    <row r="402" s="1" customFormat="1" ht="69.75" customHeight="1" spans="1:35">
      <c r="A402" s="106">
        <v>90</v>
      </c>
      <c r="B402" s="24" t="s">
        <v>354</v>
      </c>
      <c r="C402" s="24" t="s">
        <v>1104</v>
      </c>
      <c r="D402" s="24" t="s">
        <v>1105</v>
      </c>
      <c r="E402" s="25" t="s">
        <v>1106</v>
      </c>
      <c r="F402" s="24" t="s">
        <v>1419</v>
      </c>
      <c r="G402" s="25" t="s">
        <v>1420</v>
      </c>
      <c r="H402" s="24" t="s">
        <v>79</v>
      </c>
      <c r="I402" s="24" t="s">
        <v>1421</v>
      </c>
      <c r="J402" s="24" t="s">
        <v>210</v>
      </c>
      <c r="K402" s="24">
        <v>20</v>
      </c>
      <c r="L402" s="24">
        <v>20</v>
      </c>
      <c r="M402" s="24"/>
      <c r="N402" s="24">
        <v>1</v>
      </c>
      <c r="O402" s="24">
        <v>301</v>
      </c>
      <c r="P402" s="24">
        <v>1043</v>
      </c>
      <c r="Q402" s="24">
        <v>1</v>
      </c>
      <c r="R402" s="24">
        <v>89</v>
      </c>
      <c r="S402" s="24">
        <v>305</v>
      </c>
      <c r="T402" s="24" t="s">
        <v>1422</v>
      </c>
      <c r="U402" s="24" t="s">
        <v>164</v>
      </c>
      <c r="V402" s="1"/>
      <c r="W402" s="5"/>
      <c r="X402" s="5"/>
      <c r="Y402" s="5"/>
      <c r="Z402" s="5"/>
      <c r="AA402" s="5"/>
      <c r="AB402" s="5"/>
      <c r="AC402" s="5"/>
      <c r="AD402" s="5"/>
      <c r="AE402" s="5"/>
      <c r="AF402" s="5"/>
      <c r="AG402" s="5"/>
      <c r="AH402" s="5"/>
      <c r="AI402" s="5"/>
    </row>
    <row r="403" s="1" customFormat="1" ht="69.75" customHeight="1" spans="1:35">
      <c r="A403" s="106">
        <v>91</v>
      </c>
      <c r="B403" s="24" t="s">
        <v>354</v>
      </c>
      <c r="C403" s="24" t="s">
        <v>1104</v>
      </c>
      <c r="D403" s="24" t="s">
        <v>1105</v>
      </c>
      <c r="E403" s="25" t="s">
        <v>1106</v>
      </c>
      <c r="F403" s="24" t="s">
        <v>1423</v>
      </c>
      <c r="G403" s="25" t="s">
        <v>1424</v>
      </c>
      <c r="H403" s="24" t="s">
        <v>79</v>
      </c>
      <c r="I403" s="24" t="s">
        <v>1425</v>
      </c>
      <c r="J403" s="24" t="s">
        <v>210</v>
      </c>
      <c r="K403" s="24">
        <v>18</v>
      </c>
      <c r="L403" s="24">
        <v>18</v>
      </c>
      <c r="M403" s="24"/>
      <c r="N403" s="24">
        <v>1</v>
      </c>
      <c r="O403" s="24">
        <v>121</v>
      </c>
      <c r="P403" s="24">
        <v>410</v>
      </c>
      <c r="Q403" s="24">
        <v>1</v>
      </c>
      <c r="R403" s="24">
        <v>14</v>
      </c>
      <c r="S403" s="24">
        <v>48</v>
      </c>
      <c r="T403" s="24" t="s">
        <v>1426</v>
      </c>
      <c r="U403" s="24" t="s">
        <v>164</v>
      </c>
      <c r="V403" s="1"/>
      <c r="W403" s="5"/>
      <c r="X403" s="5"/>
      <c r="Y403" s="5"/>
      <c r="Z403" s="5"/>
      <c r="AA403" s="5"/>
      <c r="AB403" s="5"/>
      <c r="AC403" s="5"/>
      <c r="AD403" s="5"/>
      <c r="AE403" s="5"/>
      <c r="AF403" s="5"/>
      <c r="AG403" s="5"/>
      <c r="AH403" s="5"/>
      <c r="AI403" s="5"/>
    </row>
    <row r="404" s="1" customFormat="1" ht="69.75" customHeight="1" spans="1:35">
      <c r="A404" s="106">
        <v>92</v>
      </c>
      <c r="B404" s="24" t="s">
        <v>111</v>
      </c>
      <c r="C404" s="24" t="s">
        <v>1104</v>
      </c>
      <c r="D404" s="24" t="s">
        <v>1105</v>
      </c>
      <c r="E404" s="25" t="s">
        <v>1106</v>
      </c>
      <c r="F404" s="24" t="s">
        <v>1427</v>
      </c>
      <c r="G404" s="25" t="s">
        <v>1428</v>
      </c>
      <c r="H404" s="24" t="s">
        <v>79</v>
      </c>
      <c r="I404" s="24" t="s">
        <v>1429</v>
      </c>
      <c r="J404" s="24" t="s">
        <v>210</v>
      </c>
      <c r="K404" s="24">
        <v>16</v>
      </c>
      <c r="L404" s="24">
        <v>16</v>
      </c>
      <c r="M404" s="24"/>
      <c r="N404" s="24">
        <v>1</v>
      </c>
      <c r="O404" s="24">
        <v>189</v>
      </c>
      <c r="P404" s="24">
        <v>798</v>
      </c>
      <c r="Q404" s="24">
        <v>1</v>
      </c>
      <c r="R404" s="24">
        <v>12</v>
      </c>
      <c r="S404" s="24">
        <v>39</v>
      </c>
      <c r="T404" s="24" t="s">
        <v>1430</v>
      </c>
      <c r="U404" s="24" t="s">
        <v>164</v>
      </c>
      <c r="V404" s="1"/>
      <c r="W404" s="5"/>
      <c r="X404" s="5"/>
      <c r="Y404" s="5"/>
      <c r="Z404" s="5"/>
      <c r="AA404" s="5"/>
      <c r="AB404" s="5"/>
      <c r="AC404" s="5"/>
      <c r="AD404" s="5"/>
      <c r="AE404" s="5"/>
      <c r="AF404" s="5"/>
      <c r="AG404" s="5"/>
      <c r="AH404" s="5"/>
      <c r="AI404" s="5"/>
    </row>
    <row r="405" s="1" customFormat="1" ht="69.75" customHeight="1" spans="1:35">
      <c r="A405" s="106">
        <v>93</v>
      </c>
      <c r="B405" s="24" t="s">
        <v>174</v>
      </c>
      <c r="C405" s="24" t="s">
        <v>1104</v>
      </c>
      <c r="D405" s="24" t="s">
        <v>1105</v>
      </c>
      <c r="E405" s="25" t="s">
        <v>1106</v>
      </c>
      <c r="F405" s="24" t="s">
        <v>1431</v>
      </c>
      <c r="G405" s="25" t="s">
        <v>1432</v>
      </c>
      <c r="H405" s="24" t="s">
        <v>79</v>
      </c>
      <c r="I405" s="24" t="s">
        <v>1433</v>
      </c>
      <c r="J405" s="24" t="s">
        <v>210</v>
      </c>
      <c r="K405" s="24">
        <v>6</v>
      </c>
      <c r="L405" s="24">
        <v>6</v>
      </c>
      <c r="M405" s="24"/>
      <c r="N405" s="24">
        <v>1</v>
      </c>
      <c r="O405" s="24">
        <v>53</v>
      </c>
      <c r="P405" s="24">
        <v>210</v>
      </c>
      <c r="Q405" s="24">
        <v>1</v>
      </c>
      <c r="R405" s="24">
        <v>13</v>
      </c>
      <c r="S405" s="24">
        <v>45</v>
      </c>
      <c r="T405" s="24" t="s">
        <v>1434</v>
      </c>
      <c r="U405" s="24" t="s">
        <v>164</v>
      </c>
      <c r="V405" s="1"/>
      <c r="W405" s="5"/>
      <c r="X405" s="5"/>
      <c r="Y405" s="5"/>
      <c r="Z405" s="5"/>
      <c r="AA405" s="5"/>
      <c r="AB405" s="5"/>
      <c r="AC405" s="5"/>
      <c r="AD405" s="5"/>
      <c r="AE405" s="5"/>
      <c r="AF405" s="5"/>
      <c r="AG405" s="5"/>
      <c r="AH405" s="5"/>
      <c r="AI405" s="5"/>
    </row>
    <row r="406" s="1" customFormat="1" ht="69.75" customHeight="1" spans="1:35">
      <c r="A406" s="106">
        <v>94</v>
      </c>
      <c r="B406" s="24" t="s">
        <v>992</v>
      </c>
      <c r="C406" s="24" t="s">
        <v>1104</v>
      </c>
      <c r="D406" s="24" t="s">
        <v>1105</v>
      </c>
      <c r="E406" s="25" t="s">
        <v>1106</v>
      </c>
      <c r="F406" s="24" t="s">
        <v>1435</v>
      </c>
      <c r="G406" s="25" t="s">
        <v>1436</v>
      </c>
      <c r="H406" s="24" t="s">
        <v>79</v>
      </c>
      <c r="I406" s="24" t="s">
        <v>1437</v>
      </c>
      <c r="J406" s="24" t="s">
        <v>210</v>
      </c>
      <c r="K406" s="24">
        <v>28</v>
      </c>
      <c r="L406" s="24">
        <v>28</v>
      </c>
      <c r="M406" s="24"/>
      <c r="N406" s="24">
        <v>1</v>
      </c>
      <c r="O406" s="24">
        <v>310</v>
      </c>
      <c r="P406" s="24">
        <v>1250</v>
      </c>
      <c r="Q406" s="24">
        <v>1</v>
      </c>
      <c r="R406" s="24">
        <v>51</v>
      </c>
      <c r="S406" s="24">
        <v>176</v>
      </c>
      <c r="T406" s="24" t="s">
        <v>1438</v>
      </c>
      <c r="U406" s="24" t="s">
        <v>164</v>
      </c>
      <c r="V406" s="1"/>
      <c r="W406" s="5"/>
      <c r="X406" s="5"/>
      <c r="Y406" s="5"/>
      <c r="Z406" s="5"/>
      <c r="AA406" s="5"/>
      <c r="AB406" s="5"/>
      <c r="AC406" s="5"/>
      <c r="AD406" s="5"/>
      <c r="AE406" s="5"/>
      <c r="AF406" s="5"/>
      <c r="AG406" s="5"/>
      <c r="AH406" s="5"/>
      <c r="AI406" s="5"/>
    </row>
    <row r="407" s="1" customFormat="1" ht="69.75" customHeight="1" spans="1:35">
      <c r="A407" s="106">
        <v>95</v>
      </c>
      <c r="B407" s="24" t="s">
        <v>992</v>
      </c>
      <c r="C407" s="24" t="s">
        <v>1104</v>
      </c>
      <c r="D407" s="24" t="s">
        <v>1105</v>
      </c>
      <c r="E407" s="25" t="s">
        <v>1106</v>
      </c>
      <c r="F407" s="24" t="s">
        <v>1439</v>
      </c>
      <c r="G407" s="25" t="s">
        <v>1440</v>
      </c>
      <c r="H407" s="24" t="s">
        <v>79</v>
      </c>
      <c r="I407" s="24" t="s">
        <v>1441</v>
      </c>
      <c r="J407" s="24" t="s">
        <v>210</v>
      </c>
      <c r="K407" s="24">
        <v>12</v>
      </c>
      <c r="L407" s="24">
        <v>12</v>
      </c>
      <c r="M407" s="24"/>
      <c r="N407" s="24">
        <v>1</v>
      </c>
      <c r="O407" s="24">
        <v>35</v>
      </c>
      <c r="P407" s="24">
        <v>137</v>
      </c>
      <c r="Q407" s="24">
        <v>1</v>
      </c>
      <c r="R407" s="24">
        <v>6</v>
      </c>
      <c r="S407" s="24">
        <v>19</v>
      </c>
      <c r="T407" s="24" t="s">
        <v>1442</v>
      </c>
      <c r="U407" s="24" t="s">
        <v>164</v>
      </c>
      <c r="V407" s="1"/>
      <c r="W407" s="5"/>
      <c r="X407" s="5"/>
      <c r="Y407" s="5"/>
      <c r="Z407" s="5"/>
      <c r="AA407" s="5"/>
      <c r="AB407" s="5"/>
      <c r="AC407" s="5"/>
      <c r="AD407" s="5"/>
      <c r="AE407" s="5"/>
      <c r="AF407" s="5"/>
      <c r="AG407" s="5"/>
      <c r="AH407" s="5"/>
      <c r="AI407" s="5"/>
    </row>
    <row r="408" s="1" customFormat="1" ht="69.75" customHeight="1" spans="1:35">
      <c r="A408" s="106">
        <v>96</v>
      </c>
      <c r="B408" s="24" t="s">
        <v>76</v>
      </c>
      <c r="C408" s="24" t="s">
        <v>1104</v>
      </c>
      <c r="D408" s="24" t="s">
        <v>1105</v>
      </c>
      <c r="E408" s="25" t="s">
        <v>1106</v>
      </c>
      <c r="F408" s="24" t="s">
        <v>1443</v>
      </c>
      <c r="G408" s="25" t="s">
        <v>1444</v>
      </c>
      <c r="H408" s="24" t="s">
        <v>79</v>
      </c>
      <c r="I408" s="24" t="s">
        <v>1445</v>
      </c>
      <c r="J408" s="24" t="s">
        <v>210</v>
      </c>
      <c r="K408" s="24">
        <v>15</v>
      </c>
      <c r="L408" s="24">
        <v>15</v>
      </c>
      <c r="M408" s="24"/>
      <c r="N408" s="24">
        <v>1</v>
      </c>
      <c r="O408" s="24">
        <v>1100</v>
      </c>
      <c r="P408" s="24">
        <v>3985</v>
      </c>
      <c r="Q408" s="24">
        <v>1</v>
      </c>
      <c r="R408" s="24">
        <v>150</v>
      </c>
      <c r="S408" s="24">
        <v>560</v>
      </c>
      <c r="T408" s="24" t="s">
        <v>1446</v>
      </c>
      <c r="U408" s="24" t="s">
        <v>164</v>
      </c>
      <c r="V408" s="1"/>
      <c r="W408" s="5"/>
      <c r="X408" s="5"/>
      <c r="Y408" s="5"/>
      <c r="Z408" s="5"/>
      <c r="AA408" s="5"/>
      <c r="AB408" s="5"/>
      <c r="AC408" s="5"/>
      <c r="AD408" s="5"/>
      <c r="AE408" s="5"/>
      <c r="AF408" s="5"/>
      <c r="AG408" s="5"/>
      <c r="AH408" s="5"/>
      <c r="AI408" s="5"/>
    </row>
    <row r="409" s="1" customFormat="1" ht="69.75" customHeight="1" spans="1:35">
      <c r="A409" s="106">
        <v>97</v>
      </c>
      <c r="B409" s="24" t="s">
        <v>76</v>
      </c>
      <c r="C409" s="24" t="s">
        <v>1104</v>
      </c>
      <c r="D409" s="24" t="s">
        <v>1105</v>
      </c>
      <c r="E409" s="25" t="s">
        <v>1106</v>
      </c>
      <c r="F409" s="24" t="s">
        <v>1447</v>
      </c>
      <c r="G409" s="25" t="s">
        <v>1448</v>
      </c>
      <c r="H409" s="24" t="s">
        <v>79</v>
      </c>
      <c r="I409" s="24" t="s">
        <v>1449</v>
      </c>
      <c r="J409" s="24" t="s">
        <v>210</v>
      </c>
      <c r="K409" s="24">
        <v>6</v>
      </c>
      <c r="L409" s="24">
        <v>6</v>
      </c>
      <c r="M409" s="24"/>
      <c r="N409" s="24">
        <v>1</v>
      </c>
      <c r="O409" s="24">
        <v>75</v>
      </c>
      <c r="P409" s="24">
        <v>195</v>
      </c>
      <c r="Q409" s="24">
        <v>0</v>
      </c>
      <c r="R409" s="24">
        <v>18</v>
      </c>
      <c r="S409" s="24">
        <v>4</v>
      </c>
      <c r="T409" s="24" t="s">
        <v>1450</v>
      </c>
      <c r="U409" s="24" t="s">
        <v>164</v>
      </c>
      <c r="V409" s="1"/>
      <c r="W409" s="5"/>
      <c r="X409" s="5"/>
      <c r="Y409" s="5"/>
      <c r="Z409" s="5"/>
      <c r="AA409" s="5"/>
      <c r="AB409" s="5"/>
      <c r="AC409" s="5"/>
      <c r="AD409" s="5"/>
      <c r="AE409" s="5"/>
      <c r="AF409" s="5"/>
      <c r="AG409" s="5"/>
      <c r="AH409" s="5"/>
      <c r="AI409" s="5"/>
    </row>
    <row r="410" s="1" customFormat="1" ht="69.75" customHeight="1" spans="1:35">
      <c r="A410" s="106">
        <v>98</v>
      </c>
      <c r="B410" s="24" t="s">
        <v>298</v>
      </c>
      <c r="C410" s="24" t="s">
        <v>1104</v>
      </c>
      <c r="D410" s="24" t="s">
        <v>1105</v>
      </c>
      <c r="E410" s="25" t="s">
        <v>1106</v>
      </c>
      <c r="F410" s="24" t="s">
        <v>1451</v>
      </c>
      <c r="G410" s="25" t="s">
        <v>1452</v>
      </c>
      <c r="H410" s="24" t="s">
        <v>79</v>
      </c>
      <c r="I410" s="24" t="s">
        <v>1453</v>
      </c>
      <c r="J410" s="24" t="s">
        <v>210</v>
      </c>
      <c r="K410" s="24">
        <v>6</v>
      </c>
      <c r="L410" s="24">
        <v>6</v>
      </c>
      <c r="M410" s="24"/>
      <c r="N410" s="24">
        <v>1</v>
      </c>
      <c r="O410" s="24">
        <v>481</v>
      </c>
      <c r="P410" s="24">
        <v>1717</v>
      </c>
      <c r="Q410" s="24">
        <v>0</v>
      </c>
      <c r="R410" s="24">
        <v>0</v>
      </c>
      <c r="S410" s="24">
        <v>0</v>
      </c>
      <c r="T410" s="24" t="s">
        <v>1454</v>
      </c>
      <c r="U410" s="24" t="s">
        <v>164</v>
      </c>
      <c r="V410" s="1"/>
      <c r="W410" s="5"/>
      <c r="X410" s="5"/>
      <c r="Y410" s="5"/>
      <c r="Z410" s="5"/>
      <c r="AA410" s="5"/>
      <c r="AB410" s="5"/>
      <c r="AC410" s="5"/>
      <c r="AD410" s="5"/>
      <c r="AE410" s="5"/>
      <c r="AF410" s="5"/>
      <c r="AG410" s="5"/>
      <c r="AH410" s="5"/>
      <c r="AI410" s="5"/>
    </row>
    <row r="411" s="1" customFormat="1" ht="69.75" customHeight="1" spans="1:35">
      <c r="A411" s="106">
        <v>99</v>
      </c>
      <c r="B411" s="24" t="s">
        <v>298</v>
      </c>
      <c r="C411" s="24" t="s">
        <v>1104</v>
      </c>
      <c r="D411" s="24" t="s">
        <v>1105</v>
      </c>
      <c r="E411" s="113" t="s">
        <v>1106</v>
      </c>
      <c r="F411" s="24" t="s">
        <v>1451</v>
      </c>
      <c r="G411" s="25" t="s">
        <v>1455</v>
      </c>
      <c r="H411" s="24" t="s">
        <v>79</v>
      </c>
      <c r="I411" s="24" t="s">
        <v>1453</v>
      </c>
      <c r="J411" s="24" t="s">
        <v>210</v>
      </c>
      <c r="K411" s="24">
        <v>13</v>
      </c>
      <c r="L411" s="24">
        <v>13</v>
      </c>
      <c r="M411" s="24"/>
      <c r="N411" s="24">
        <v>1</v>
      </c>
      <c r="O411" s="24">
        <v>481</v>
      </c>
      <c r="P411" s="24">
        <v>1717</v>
      </c>
      <c r="Q411" s="24">
        <v>0</v>
      </c>
      <c r="R411" s="24">
        <v>0</v>
      </c>
      <c r="S411" s="24">
        <v>0</v>
      </c>
      <c r="T411" s="24" t="s">
        <v>1454</v>
      </c>
      <c r="U411" s="24" t="s">
        <v>164</v>
      </c>
      <c r="V411" s="1"/>
      <c r="W411" s="5"/>
      <c r="X411" s="5"/>
      <c r="Y411" s="5"/>
      <c r="Z411" s="5"/>
      <c r="AA411" s="5"/>
      <c r="AB411" s="5"/>
      <c r="AC411" s="5"/>
      <c r="AD411" s="5"/>
      <c r="AE411" s="5"/>
      <c r="AF411" s="5"/>
      <c r="AG411" s="5"/>
      <c r="AH411" s="5"/>
      <c r="AI411" s="5"/>
    </row>
    <row r="412" s="1" customFormat="1" ht="69.75" customHeight="1" spans="1:35">
      <c r="A412" s="106">
        <v>100</v>
      </c>
      <c r="B412" s="24" t="s">
        <v>298</v>
      </c>
      <c r="C412" s="24" t="s">
        <v>1104</v>
      </c>
      <c r="D412" s="24" t="s">
        <v>1105</v>
      </c>
      <c r="E412" s="113" t="s">
        <v>1106</v>
      </c>
      <c r="F412" s="24" t="s">
        <v>1451</v>
      </c>
      <c r="G412" s="25" t="s">
        <v>1456</v>
      </c>
      <c r="H412" s="24" t="s">
        <v>79</v>
      </c>
      <c r="I412" s="24" t="s">
        <v>1453</v>
      </c>
      <c r="J412" s="24" t="s">
        <v>210</v>
      </c>
      <c r="K412" s="24">
        <v>10</v>
      </c>
      <c r="L412" s="24">
        <v>10</v>
      </c>
      <c r="M412" s="24"/>
      <c r="N412" s="24">
        <v>1</v>
      </c>
      <c r="O412" s="24">
        <v>481</v>
      </c>
      <c r="P412" s="24">
        <v>1717</v>
      </c>
      <c r="Q412" s="24">
        <v>0</v>
      </c>
      <c r="R412" s="24">
        <v>0</v>
      </c>
      <c r="S412" s="24">
        <v>0</v>
      </c>
      <c r="T412" s="24" t="s">
        <v>1454</v>
      </c>
      <c r="U412" s="24" t="s">
        <v>164</v>
      </c>
      <c r="V412" s="1"/>
      <c r="W412" s="5"/>
      <c r="X412" s="5"/>
      <c r="Y412" s="5"/>
      <c r="Z412" s="5"/>
      <c r="AA412" s="5"/>
      <c r="AB412" s="5"/>
      <c r="AC412" s="5"/>
      <c r="AD412" s="5"/>
      <c r="AE412" s="5"/>
      <c r="AF412" s="5"/>
      <c r="AG412" s="5"/>
      <c r="AH412" s="5"/>
      <c r="AI412" s="5"/>
    </row>
    <row r="413" s="1" customFormat="1" ht="69.75" customHeight="1" spans="1:35">
      <c r="A413" s="106">
        <v>101</v>
      </c>
      <c r="B413" s="24" t="s">
        <v>298</v>
      </c>
      <c r="C413" s="24" t="s">
        <v>1104</v>
      </c>
      <c r="D413" s="24" t="s">
        <v>1105</v>
      </c>
      <c r="E413" s="113" t="s">
        <v>1106</v>
      </c>
      <c r="F413" s="24" t="s">
        <v>1451</v>
      </c>
      <c r="G413" s="25" t="s">
        <v>1457</v>
      </c>
      <c r="H413" s="24" t="s">
        <v>79</v>
      </c>
      <c r="I413" s="24" t="s">
        <v>1453</v>
      </c>
      <c r="J413" s="24" t="s">
        <v>210</v>
      </c>
      <c r="K413" s="24">
        <v>12</v>
      </c>
      <c r="L413" s="24">
        <v>12</v>
      </c>
      <c r="M413" s="24"/>
      <c r="N413" s="24">
        <v>1</v>
      </c>
      <c r="O413" s="24">
        <v>481</v>
      </c>
      <c r="P413" s="24">
        <v>1717</v>
      </c>
      <c r="Q413" s="24">
        <v>0</v>
      </c>
      <c r="R413" s="24">
        <v>0</v>
      </c>
      <c r="S413" s="24">
        <v>0</v>
      </c>
      <c r="T413" s="24" t="s">
        <v>1454</v>
      </c>
      <c r="U413" s="24" t="s">
        <v>164</v>
      </c>
      <c r="V413" s="1"/>
      <c r="W413" s="5"/>
      <c r="X413" s="5"/>
      <c r="Y413" s="5"/>
      <c r="Z413" s="5"/>
      <c r="AA413" s="5"/>
      <c r="AB413" s="5"/>
      <c r="AC413" s="5"/>
      <c r="AD413" s="5"/>
      <c r="AE413" s="5"/>
      <c r="AF413" s="5"/>
      <c r="AG413" s="5"/>
      <c r="AH413" s="5"/>
      <c r="AI413" s="5"/>
    </row>
    <row r="414" s="1" customFormat="1" ht="69.75" customHeight="1" spans="1:35">
      <c r="A414" s="106">
        <v>102</v>
      </c>
      <c r="B414" s="24" t="s">
        <v>235</v>
      </c>
      <c r="C414" s="24" t="s">
        <v>1104</v>
      </c>
      <c r="D414" s="24" t="s">
        <v>1105</v>
      </c>
      <c r="E414" s="25" t="s">
        <v>1106</v>
      </c>
      <c r="F414" s="24" t="s">
        <v>1458</v>
      </c>
      <c r="G414" s="25" t="s">
        <v>1459</v>
      </c>
      <c r="H414" s="24" t="s">
        <v>79</v>
      </c>
      <c r="I414" s="24" t="s">
        <v>1460</v>
      </c>
      <c r="J414" s="24" t="s">
        <v>210</v>
      </c>
      <c r="K414" s="24">
        <v>12</v>
      </c>
      <c r="L414" s="24">
        <v>12</v>
      </c>
      <c r="M414" s="24"/>
      <c r="N414" s="24">
        <v>1</v>
      </c>
      <c r="O414" s="24">
        <v>142</v>
      </c>
      <c r="P414" s="24">
        <v>1385</v>
      </c>
      <c r="Q414" s="24">
        <v>0</v>
      </c>
      <c r="R414" s="24">
        <v>23</v>
      </c>
      <c r="S414" s="24">
        <v>87</v>
      </c>
      <c r="T414" s="24" t="s">
        <v>1461</v>
      </c>
      <c r="U414" s="24" t="s">
        <v>164</v>
      </c>
      <c r="V414" s="1"/>
      <c r="W414" s="5"/>
      <c r="X414" s="5"/>
      <c r="Y414" s="5"/>
      <c r="Z414" s="5"/>
      <c r="AA414" s="5"/>
      <c r="AB414" s="5"/>
      <c r="AC414" s="5"/>
      <c r="AD414" s="5"/>
      <c r="AE414" s="5"/>
      <c r="AF414" s="5"/>
      <c r="AG414" s="5"/>
      <c r="AH414" s="5"/>
      <c r="AI414" s="5"/>
    </row>
    <row r="415" s="1" customFormat="1" ht="69.75" customHeight="1" spans="1:35">
      <c r="A415" s="106">
        <v>103</v>
      </c>
      <c r="B415" s="24" t="s">
        <v>235</v>
      </c>
      <c r="C415" s="24" t="s">
        <v>1104</v>
      </c>
      <c r="D415" s="24" t="s">
        <v>1105</v>
      </c>
      <c r="E415" s="25" t="s">
        <v>1106</v>
      </c>
      <c r="F415" s="24" t="s">
        <v>1458</v>
      </c>
      <c r="G415" s="25" t="s">
        <v>1462</v>
      </c>
      <c r="H415" s="24" t="s">
        <v>79</v>
      </c>
      <c r="I415" s="24" t="s">
        <v>1460</v>
      </c>
      <c r="J415" s="24" t="s">
        <v>210</v>
      </c>
      <c r="K415" s="24">
        <v>6</v>
      </c>
      <c r="L415" s="24">
        <v>6</v>
      </c>
      <c r="M415" s="24"/>
      <c r="N415" s="24">
        <v>1</v>
      </c>
      <c r="O415" s="24">
        <v>142</v>
      </c>
      <c r="P415" s="24">
        <v>1385</v>
      </c>
      <c r="Q415" s="24">
        <v>0</v>
      </c>
      <c r="R415" s="24">
        <v>23</v>
      </c>
      <c r="S415" s="24">
        <v>87</v>
      </c>
      <c r="T415" s="24" t="s">
        <v>1463</v>
      </c>
      <c r="U415" s="24" t="s">
        <v>164</v>
      </c>
      <c r="V415" s="1"/>
      <c r="W415" s="5"/>
      <c r="X415" s="5"/>
      <c r="Y415" s="5"/>
      <c r="Z415" s="5"/>
      <c r="AA415" s="5"/>
      <c r="AB415" s="5"/>
      <c r="AC415" s="5"/>
      <c r="AD415" s="5"/>
      <c r="AE415" s="5"/>
      <c r="AF415" s="5"/>
      <c r="AG415" s="5"/>
      <c r="AH415" s="5"/>
      <c r="AI415" s="5"/>
    </row>
    <row r="416" s="1" customFormat="1" ht="69.75" customHeight="1" spans="1:35">
      <c r="A416" s="106">
        <v>104</v>
      </c>
      <c r="B416" s="24" t="s">
        <v>235</v>
      </c>
      <c r="C416" s="24" t="s">
        <v>1104</v>
      </c>
      <c r="D416" s="24" t="s">
        <v>1105</v>
      </c>
      <c r="E416" s="113" t="s">
        <v>1106</v>
      </c>
      <c r="F416" s="24" t="s">
        <v>1458</v>
      </c>
      <c r="G416" s="25" t="s">
        <v>1464</v>
      </c>
      <c r="H416" s="24" t="s">
        <v>79</v>
      </c>
      <c r="I416" s="24" t="s">
        <v>1460</v>
      </c>
      <c r="J416" s="24" t="s">
        <v>210</v>
      </c>
      <c r="K416" s="24">
        <v>8</v>
      </c>
      <c r="L416" s="24">
        <v>8</v>
      </c>
      <c r="M416" s="24"/>
      <c r="N416" s="24">
        <v>1</v>
      </c>
      <c r="O416" s="24">
        <v>142</v>
      </c>
      <c r="P416" s="24">
        <v>1385</v>
      </c>
      <c r="Q416" s="24">
        <v>0</v>
      </c>
      <c r="R416" s="24">
        <v>23</v>
      </c>
      <c r="S416" s="24">
        <v>87</v>
      </c>
      <c r="T416" s="24" t="s">
        <v>1463</v>
      </c>
      <c r="U416" s="24" t="s">
        <v>164</v>
      </c>
      <c r="V416" s="1"/>
      <c r="W416" s="5"/>
      <c r="X416" s="5"/>
      <c r="Y416" s="5"/>
      <c r="Z416" s="5"/>
      <c r="AA416" s="5"/>
      <c r="AB416" s="5"/>
      <c r="AC416" s="5"/>
      <c r="AD416" s="5"/>
      <c r="AE416" s="5"/>
      <c r="AF416" s="5"/>
      <c r="AG416" s="5"/>
      <c r="AH416" s="5"/>
      <c r="AI416" s="5"/>
    </row>
    <row r="417" s="1" customFormat="1" ht="69.75" customHeight="1" spans="1:35">
      <c r="A417" s="106">
        <v>105</v>
      </c>
      <c r="B417" s="24" t="s">
        <v>318</v>
      </c>
      <c r="C417" s="24" t="s">
        <v>1104</v>
      </c>
      <c r="D417" s="24" t="s">
        <v>1105</v>
      </c>
      <c r="E417" s="25" t="s">
        <v>1106</v>
      </c>
      <c r="F417" s="24" t="s">
        <v>1465</v>
      </c>
      <c r="G417" s="25" t="s">
        <v>1466</v>
      </c>
      <c r="H417" s="24" t="s">
        <v>79</v>
      </c>
      <c r="I417" s="24" t="s">
        <v>1467</v>
      </c>
      <c r="J417" s="24" t="s">
        <v>210</v>
      </c>
      <c r="K417" s="24">
        <v>10</v>
      </c>
      <c r="L417" s="24">
        <v>10</v>
      </c>
      <c r="M417" s="24"/>
      <c r="N417" s="24">
        <v>1</v>
      </c>
      <c r="O417" s="24">
        <v>12</v>
      </c>
      <c r="P417" s="24">
        <v>49</v>
      </c>
      <c r="Q417" s="24">
        <v>1</v>
      </c>
      <c r="R417" s="24">
        <v>2</v>
      </c>
      <c r="S417" s="24">
        <v>8</v>
      </c>
      <c r="T417" s="24" t="s">
        <v>1468</v>
      </c>
      <c r="U417" s="24" t="s">
        <v>164</v>
      </c>
      <c r="V417" s="1"/>
      <c r="W417" s="5"/>
      <c r="X417" s="5"/>
      <c r="Y417" s="5"/>
      <c r="Z417" s="5"/>
      <c r="AA417" s="5"/>
      <c r="AB417" s="5"/>
      <c r="AC417" s="5"/>
      <c r="AD417" s="5"/>
      <c r="AE417" s="5"/>
      <c r="AF417" s="5"/>
      <c r="AG417" s="5"/>
      <c r="AH417" s="5"/>
      <c r="AI417" s="5"/>
    </row>
    <row r="418" s="1" customFormat="1" ht="69.75" customHeight="1" spans="1:35">
      <c r="A418" s="106">
        <v>106</v>
      </c>
      <c r="B418" s="24" t="s">
        <v>272</v>
      </c>
      <c r="C418" s="24" t="s">
        <v>1104</v>
      </c>
      <c r="D418" s="24" t="s">
        <v>1105</v>
      </c>
      <c r="E418" s="25" t="s">
        <v>1106</v>
      </c>
      <c r="F418" s="24" t="s">
        <v>1469</v>
      </c>
      <c r="G418" s="25" t="s">
        <v>1470</v>
      </c>
      <c r="H418" s="24" t="s">
        <v>79</v>
      </c>
      <c r="I418" s="24" t="s">
        <v>1471</v>
      </c>
      <c r="J418" s="24" t="s">
        <v>210</v>
      </c>
      <c r="K418" s="24">
        <v>12</v>
      </c>
      <c r="L418" s="24">
        <v>12</v>
      </c>
      <c r="M418" s="24"/>
      <c r="N418" s="24">
        <v>1</v>
      </c>
      <c r="O418" s="24">
        <v>35</v>
      </c>
      <c r="P418" s="24">
        <v>130</v>
      </c>
      <c r="Q418" s="24">
        <v>1</v>
      </c>
      <c r="R418" s="24">
        <v>14</v>
      </c>
      <c r="S418" s="24">
        <v>63</v>
      </c>
      <c r="T418" s="24" t="s">
        <v>1472</v>
      </c>
      <c r="U418" s="24" t="s">
        <v>164</v>
      </c>
      <c r="V418" s="1"/>
      <c r="W418" s="5"/>
      <c r="X418" s="5"/>
      <c r="Y418" s="5"/>
      <c r="Z418" s="5"/>
      <c r="AA418" s="5"/>
      <c r="AB418" s="5"/>
      <c r="AC418" s="5"/>
      <c r="AD418" s="5"/>
      <c r="AE418" s="5"/>
      <c r="AF418" s="5"/>
      <c r="AG418" s="5"/>
      <c r="AH418" s="5"/>
      <c r="AI418" s="5"/>
    </row>
    <row r="419" s="1" customFormat="1" ht="69.75" customHeight="1" spans="1:35">
      <c r="A419" s="106">
        <v>107</v>
      </c>
      <c r="B419" s="24" t="s">
        <v>708</v>
      </c>
      <c r="C419" s="24" t="s">
        <v>1104</v>
      </c>
      <c r="D419" s="24" t="s">
        <v>1105</v>
      </c>
      <c r="E419" s="25" t="s">
        <v>1106</v>
      </c>
      <c r="F419" s="24" t="s">
        <v>1473</v>
      </c>
      <c r="G419" s="25" t="s">
        <v>1474</v>
      </c>
      <c r="H419" s="24" t="s">
        <v>79</v>
      </c>
      <c r="I419" s="24" t="s">
        <v>711</v>
      </c>
      <c r="J419" s="24" t="s">
        <v>210</v>
      </c>
      <c r="K419" s="24">
        <v>8</v>
      </c>
      <c r="L419" s="24">
        <v>8</v>
      </c>
      <c r="M419" s="24"/>
      <c r="N419" s="24">
        <v>1</v>
      </c>
      <c r="O419" s="24">
        <v>810</v>
      </c>
      <c r="P419" s="24">
        <v>3500</v>
      </c>
      <c r="Q419" s="24">
        <v>0</v>
      </c>
      <c r="R419" s="24">
        <v>133</v>
      </c>
      <c r="S419" s="24">
        <v>760</v>
      </c>
      <c r="T419" s="24" t="s">
        <v>1475</v>
      </c>
      <c r="U419" s="24" t="s">
        <v>164</v>
      </c>
      <c r="V419" s="1"/>
      <c r="W419" s="5"/>
      <c r="X419" s="5"/>
      <c r="Y419" s="5"/>
      <c r="Z419" s="5"/>
      <c r="AA419" s="5"/>
      <c r="AB419" s="5"/>
      <c r="AC419" s="5"/>
      <c r="AD419" s="5"/>
      <c r="AE419" s="5"/>
      <c r="AF419" s="5"/>
      <c r="AG419" s="5"/>
      <c r="AH419" s="5"/>
      <c r="AI419" s="5"/>
    </row>
    <row r="420" s="1" customFormat="1" ht="69.75" customHeight="1" spans="1:35">
      <c r="A420" s="106">
        <v>108</v>
      </c>
      <c r="B420" s="24" t="s">
        <v>76</v>
      </c>
      <c r="C420" s="24" t="s">
        <v>1104</v>
      </c>
      <c r="D420" s="24" t="s">
        <v>1105</v>
      </c>
      <c r="E420" s="25" t="s">
        <v>1106</v>
      </c>
      <c r="F420" s="24" t="s">
        <v>1476</v>
      </c>
      <c r="G420" s="25" t="s">
        <v>1477</v>
      </c>
      <c r="H420" s="24" t="s">
        <v>79</v>
      </c>
      <c r="I420" s="24" t="s">
        <v>1478</v>
      </c>
      <c r="J420" s="24" t="s">
        <v>210</v>
      </c>
      <c r="K420" s="24">
        <v>6</v>
      </c>
      <c r="L420" s="24">
        <v>6</v>
      </c>
      <c r="M420" s="24"/>
      <c r="N420" s="24">
        <v>1</v>
      </c>
      <c r="O420" s="24">
        <v>120</v>
      </c>
      <c r="P420" s="24">
        <v>520</v>
      </c>
      <c r="Q420" s="24">
        <v>1</v>
      </c>
      <c r="R420" s="24">
        <v>22</v>
      </c>
      <c r="S420" s="24">
        <v>80</v>
      </c>
      <c r="T420" s="24" t="s">
        <v>1450</v>
      </c>
      <c r="U420" s="24" t="s">
        <v>164</v>
      </c>
      <c r="V420" s="1"/>
      <c r="W420" s="5"/>
      <c r="X420" s="5"/>
      <c r="Y420" s="5"/>
      <c r="Z420" s="5"/>
      <c r="AA420" s="5"/>
      <c r="AB420" s="5"/>
      <c r="AC420" s="5"/>
      <c r="AD420" s="5"/>
      <c r="AE420" s="5"/>
      <c r="AF420" s="5"/>
      <c r="AG420" s="5"/>
      <c r="AH420" s="5"/>
      <c r="AI420" s="5"/>
    </row>
    <row r="421" s="1" customFormat="1" ht="69.75" customHeight="1" spans="1:35">
      <c r="A421" s="106">
        <v>109</v>
      </c>
      <c r="B421" s="24" t="s">
        <v>248</v>
      </c>
      <c r="C421" s="24" t="s">
        <v>1104</v>
      </c>
      <c r="D421" s="24" t="s">
        <v>1105</v>
      </c>
      <c r="E421" s="25" t="s">
        <v>1106</v>
      </c>
      <c r="F421" s="24" t="s">
        <v>1479</v>
      </c>
      <c r="G421" s="25" t="s">
        <v>1480</v>
      </c>
      <c r="H421" s="24" t="s">
        <v>79</v>
      </c>
      <c r="I421" s="24" t="s">
        <v>1481</v>
      </c>
      <c r="J421" s="24" t="s">
        <v>210</v>
      </c>
      <c r="K421" s="24">
        <v>21</v>
      </c>
      <c r="L421" s="24">
        <v>21</v>
      </c>
      <c r="M421" s="24"/>
      <c r="N421" s="24">
        <v>1</v>
      </c>
      <c r="O421" s="24">
        <v>120</v>
      </c>
      <c r="P421" s="24">
        <v>480</v>
      </c>
      <c r="Q421" s="24">
        <v>0</v>
      </c>
      <c r="R421" s="24">
        <v>18</v>
      </c>
      <c r="S421" s="24">
        <v>56</v>
      </c>
      <c r="T421" s="24" t="s">
        <v>1482</v>
      </c>
      <c r="U421" s="24" t="s">
        <v>164</v>
      </c>
      <c r="V421" s="1"/>
      <c r="W421" s="5"/>
      <c r="X421" s="5"/>
      <c r="Y421" s="5"/>
      <c r="Z421" s="5"/>
      <c r="AA421" s="5"/>
      <c r="AB421" s="5"/>
      <c r="AC421" s="5"/>
      <c r="AD421" s="5"/>
      <c r="AE421" s="5"/>
      <c r="AF421" s="5"/>
      <c r="AG421" s="5"/>
      <c r="AH421" s="5"/>
      <c r="AI421" s="5"/>
    </row>
    <row r="422" s="1" customFormat="1" ht="69.75" customHeight="1" spans="1:35">
      <c r="A422" s="106">
        <v>110</v>
      </c>
      <c r="B422" s="24" t="s">
        <v>235</v>
      </c>
      <c r="C422" s="24" t="s">
        <v>1104</v>
      </c>
      <c r="D422" s="24" t="s">
        <v>1105</v>
      </c>
      <c r="E422" s="113" t="s">
        <v>1106</v>
      </c>
      <c r="F422" s="24" t="s">
        <v>1483</v>
      </c>
      <c r="G422" s="25" t="s">
        <v>1484</v>
      </c>
      <c r="H422" s="24" t="s">
        <v>79</v>
      </c>
      <c r="I422" s="24" t="s">
        <v>1485</v>
      </c>
      <c r="J422" s="24" t="s">
        <v>210</v>
      </c>
      <c r="K422" s="24">
        <v>14.5</v>
      </c>
      <c r="L422" s="24">
        <v>14.5</v>
      </c>
      <c r="M422" s="24"/>
      <c r="N422" s="24">
        <v>1</v>
      </c>
      <c r="O422" s="24">
        <v>85</v>
      </c>
      <c r="P422" s="24">
        <v>220</v>
      </c>
      <c r="Q422" s="24">
        <v>0</v>
      </c>
      <c r="R422" s="24">
        <v>13</v>
      </c>
      <c r="S422" s="24">
        <v>47</v>
      </c>
      <c r="T422" s="24" t="s">
        <v>1486</v>
      </c>
      <c r="U422" s="24" t="s">
        <v>164</v>
      </c>
      <c r="V422" s="1"/>
      <c r="W422" s="5"/>
      <c r="X422" s="5"/>
      <c r="Y422" s="5"/>
      <c r="Z422" s="5"/>
      <c r="AA422" s="5"/>
      <c r="AB422" s="5"/>
      <c r="AC422" s="5"/>
      <c r="AD422" s="5"/>
      <c r="AE422" s="5"/>
      <c r="AF422" s="5"/>
      <c r="AG422" s="5"/>
      <c r="AH422" s="5"/>
      <c r="AI422" s="5"/>
    </row>
    <row r="423" s="1" customFormat="1" ht="69.75" customHeight="1" spans="1:35">
      <c r="A423" s="106">
        <v>111</v>
      </c>
      <c r="B423" s="24"/>
      <c r="C423" s="24" t="s">
        <v>1104</v>
      </c>
      <c r="D423" s="24" t="s">
        <v>1105</v>
      </c>
      <c r="E423" s="25" t="s">
        <v>1106</v>
      </c>
      <c r="F423" s="24" t="s">
        <v>313</v>
      </c>
      <c r="G423" s="25" t="s">
        <v>1487</v>
      </c>
      <c r="H423" s="24" t="s">
        <v>79</v>
      </c>
      <c r="I423" s="24" t="s">
        <v>315</v>
      </c>
      <c r="J423" s="24" t="s">
        <v>210</v>
      </c>
      <c r="K423" s="24">
        <v>50</v>
      </c>
      <c r="L423" s="24">
        <v>50</v>
      </c>
      <c r="M423" s="24"/>
      <c r="N423" s="24"/>
      <c r="O423" s="24"/>
      <c r="P423" s="24"/>
      <c r="Q423" s="24"/>
      <c r="R423" s="24"/>
      <c r="S423" s="24"/>
      <c r="T423" s="24" t="s">
        <v>1488</v>
      </c>
      <c r="U423" s="24" t="s">
        <v>164</v>
      </c>
      <c r="V423" s="1"/>
      <c r="W423" s="5"/>
      <c r="X423" s="5"/>
      <c r="Y423" s="5"/>
      <c r="Z423" s="5"/>
      <c r="AA423" s="5"/>
      <c r="AB423" s="5"/>
      <c r="AC423" s="5"/>
      <c r="AD423" s="5"/>
      <c r="AE423" s="5"/>
      <c r="AF423" s="5"/>
      <c r="AG423" s="5"/>
      <c r="AH423" s="5"/>
      <c r="AI423" s="5"/>
    </row>
    <row r="424" s="1" customFormat="1" ht="69.75" customHeight="1" spans="1:35">
      <c r="A424" s="106">
        <v>112</v>
      </c>
      <c r="B424" s="24" t="s">
        <v>272</v>
      </c>
      <c r="C424" s="24" t="s">
        <v>1104</v>
      </c>
      <c r="D424" s="24" t="s">
        <v>1105</v>
      </c>
      <c r="E424" s="113" t="s">
        <v>1106</v>
      </c>
      <c r="F424" s="24" t="s">
        <v>1489</v>
      </c>
      <c r="G424" s="25" t="s">
        <v>1490</v>
      </c>
      <c r="H424" s="24" t="s">
        <v>96</v>
      </c>
      <c r="I424" s="24" t="s">
        <v>275</v>
      </c>
      <c r="J424" s="24" t="s">
        <v>1491</v>
      </c>
      <c r="K424" s="40">
        <v>5</v>
      </c>
      <c r="L424" s="40">
        <v>5</v>
      </c>
      <c r="M424" s="40"/>
      <c r="N424" s="24">
        <v>1</v>
      </c>
      <c r="O424" s="24">
        <v>19</v>
      </c>
      <c r="P424" s="24">
        <v>76</v>
      </c>
      <c r="Q424" s="24">
        <v>1</v>
      </c>
      <c r="R424" s="24">
        <v>19</v>
      </c>
      <c r="S424" s="24">
        <v>76</v>
      </c>
      <c r="T424" s="24" t="s">
        <v>1492</v>
      </c>
      <c r="U424" s="24" t="s">
        <v>164</v>
      </c>
      <c r="V424" s="1"/>
      <c r="W424" s="5"/>
      <c r="X424" s="5"/>
      <c r="Y424" s="5"/>
      <c r="Z424" s="5"/>
      <c r="AA424" s="5"/>
      <c r="AB424" s="5"/>
      <c r="AC424" s="5"/>
      <c r="AD424" s="5"/>
      <c r="AE424" s="5"/>
      <c r="AF424" s="5"/>
      <c r="AG424" s="5"/>
      <c r="AH424" s="5"/>
      <c r="AI424" s="5"/>
    </row>
    <row r="425" s="1" customFormat="1" ht="69.75" customHeight="1" spans="1:35">
      <c r="A425" s="106">
        <v>113</v>
      </c>
      <c r="B425" s="24" t="s">
        <v>174</v>
      </c>
      <c r="C425" s="24" t="s">
        <v>1104</v>
      </c>
      <c r="D425" s="24" t="s">
        <v>1105</v>
      </c>
      <c r="E425" s="113" t="s">
        <v>1106</v>
      </c>
      <c r="F425" s="24" t="s">
        <v>1493</v>
      </c>
      <c r="G425" s="25" t="s">
        <v>1494</v>
      </c>
      <c r="H425" s="24" t="s">
        <v>79</v>
      </c>
      <c r="I425" s="24" t="s">
        <v>1495</v>
      </c>
      <c r="J425" s="24" t="s">
        <v>1491</v>
      </c>
      <c r="K425" s="40">
        <v>34</v>
      </c>
      <c r="L425" s="40">
        <v>34</v>
      </c>
      <c r="M425" s="40"/>
      <c r="N425" s="24">
        <v>1</v>
      </c>
      <c r="O425" s="24">
        <v>44</v>
      </c>
      <c r="P425" s="24" t="s">
        <v>1496</v>
      </c>
      <c r="Q425" s="24">
        <v>1</v>
      </c>
      <c r="R425" s="24">
        <v>44</v>
      </c>
      <c r="S425" s="24">
        <v>168</v>
      </c>
      <c r="T425" s="24" t="s">
        <v>1497</v>
      </c>
      <c r="U425" s="24" t="s">
        <v>164</v>
      </c>
      <c r="V425" s="1"/>
      <c r="W425" s="5"/>
      <c r="X425" s="5"/>
      <c r="Y425" s="5"/>
      <c r="Z425" s="5"/>
      <c r="AA425" s="5"/>
      <c r="AB425" s="5"/>
      <c r="AC425" s="5"/>
      <c r="AD425" s="5"/>
      <c r="AE425" s="5"/>
      <c r="AF425" s="5"/>
      <c r="AG425" s="5"/>
      <c r="AH425" s="5"/>
      <c r="AI425" s="5"/>
    </row>
    <row r="426" s="4" customFormat="1" ht="76.5" spans="1:35">
      <c r="A426" s="106">
        <v>114</v>
      </c>
      <c r="B426" s="24" t="s">
        <v>174</v>
      </c>
      <c r="C426" s="24" t="s">
        <v>1104</v>
      </c>
      <c r="D426" s="24" t="s">
        <v>1105</v>
      </c>
      <c r="E426" s="113" t="s">
        <v>1106</v>
      </c>
      <c r="F426" s="24" t="s">
        <v>1498</v>
      </c>
      <c r="G426" s="25" t="s">
        <v>1499</v>
      </c>
      <c r="H426" s="24" t="s">
        <v>96</v>
      </c>
      <c r="I426" s="40" t="s">
        <v>1500</v>
      </c>
      <c r="J426" s="24" t="s">
        <v>1491</v>
      </c>
      <c r="K426" s="40">
        <v>7</v>
      </c>
      <c r="L426" s="40">
        <v>7</v>
      </c>
      <c r="M426" s="40"/>
      <c r="N426" s="24">
        <v>8</v>
      </c>
      <c r="O426" s="24">
        <v>63</v>
      </c>
      <c r="P426" s="24">
        <v>225</v>
      </c>
      <c r="Q426" s="24">
        <v>8</v>
      </c>
      <c r="R426" s="24">
        <v>63</v>
      </c>
      <c r="S426" s="24">
        <v>225</v>
      </c>
      <c r="T426" s="24" t="s">
        <v>1501</v>
      </c>
      <c r="U426" s="24" t="s">
        <v>164</v>
      </c>
      <c r="V426" s="1"/>
      <c r="W426" s="121"/>
      <c r="X426" s="121"/>
      <c r="Y426" s="121"/>
      <c r="Z426" s="121"/>
      <c r="AA426" s="121"/>
      <c r="AB426" s="121"/>
      <c r="AC426" s="121"/>
      <c r="AD426" s="121"/>
      <c r="AE426" s="121"/>
      <c r="AF426" s="121"/>
      <c r="AG426" s="121"/>
      <c r="AH426" s="121"/>
      <c r="AI426" s="121"/>
    </row>
    <row r="427" s="4" customFormat="1" ht="89.25" spans="1:35">
      <c r="A427" s="106">
        <v>115</v>
      </c>
      <c r="B427" s="24" t="s">
        <v>298</v>
      </c>
      <c r="C427" s="24" t="s">
        <v>1104</v>
      </c>
      <c r="D427" s="24" t="s">
        <v>1105</v>
      </c>
      <c r="E427" s="113" t="s">
        <v>1106</v>
      </c>
      <c r="F427" s="24" t="s">
        <v>1502</v>
      </c>
      <c r="G427" s="25" t="s">
        <v>1503</v>
      </c>
      <c r="H427" s="24" t="s">
        <v>79</v>
      </c>
      <c r="I427" s="24" t="s">
        <v>301</v>
      </c>
      <c r="J427" s="24" t="s">
        <v>1491</v>
      </c>
      <c r="K427" s="40">
        <v>4</v>
      </c>
      <c r="L427" s="40">
        <v>4</v>
      </c>
      <c r="M427" s="40"/>
      <c r="N427" s="24">
        <v>7</v>
      </c>
      <c r="O427" s="24">
        <v>53</v>
      </c>
      <c r="P427" s="24">
        <v>201</v>
      </c>
      <c r="Q427" s="24">
        <v>4</v>
      </c>
      <c r="R427" s="24">
        <v>30</v>
      </c>
      <c r="S427" s="24">
        <v>113</v>
      </c>
      <c r="T427" s="24" t="s">
        <v>1504</v>
      </c>
      <c r="U427" s="24" t="s">
        <v>164</v>
      </c>
      <c r="V427" s="1"/>
      <c r="W427" s="121"/>
      <c r="X427" s="121"/>
      <c r="Y427" s="121"/>
      <c r="Z427" s="121"/>
      <c r="AA427" s="121"/>
      <c r="AB427" s="121"/>
      <c r="AC427" s="121"/>
      <c r="AD427" s="121"/>
      <c r="AE427" s="121"/>
      <c r="AF427" s="121"/>
      <c r="AG427" s="121"/>
      <c r="AH427" s="121"/>
      <c r="AI427" s="121"/>
    </row>
    <row r="428" s="4" customFormat="1" ht="38" customHeight="1" spans="1:35">
      <c r="A428" s="106">
        <v>116</v>
      </c>
      <c r="B428" s="24" t="s">
        <v>140</v>
      </c>
      <c r="C428" s="24" t="s">
        <v>1104</v>
      </c>
      <c r="D428" s="24" t="s">
        <v>1105</v>
      </c>
      <c r="E428" s="113" t="s">
        <v>1106</v>
      </c>
      <c r="F428" s="24" t="s">
        <v>1505</v>
      </c>
      <c r="G428" s="25" t="s">
        <v>1506</v>
      </c>
      <c r="H428" s="24" t="s">
        <v>96</v>
      </c>
      <c r="I428" s="24" t="s">
        <v>1507</v>
      </c>
      <c r="J428" s="24" t="s">
        <v>1491</v>
      </c>
      <c r="K428" s="40">
        <v>15</v>
      </c>
      <c r="L428" s="40">
        <v>15</v>
      </c>
      <c r="M428" s="40"/>
      <c r="N428" s="24">
        <v>1</v>
      </c>
      <c r="O428" s="24">
        <v>39</v>
      </c>
      <c r="P428" s="24">
        <v>93</v>
      </c>
      <c r="Q428" s="24">
        <v>1</v>
      </c>
      <c r="R428" s="24">
        <v>39</v>
      </c>
      <c r="S428" s="24">
        <v>93</v>
      </c>
      <c r="T428" s="24" t="s">
        <v>1508</v>
      </c>
      <c r="U428" s="24" t="s">
        <v>164</v>
      </c>
      <c r="V428" s="1"/>
      <c r="W428" s="121"/>
      <c r="X428" s="121"/>
      <c r="Y428" s="121"/>
      <c r="Z428" s="121"/>
      <c r="AA428" s="121"/>
      <c r="AB428" s="121"/>
      <c r="AC428" s="121"/>
      <c r="AD428" s="121"/>
      <c r="AE428" s="121"/>
      <c r="AF428" s="121"/>
      <c r="AG428" s="121"/>
      <c r="AH428" s="121"/>
      <c r="AI428" s="121"/>
    </row>
    <row r="429" s="4" customFormat="1" ht="38" customHeight="1" spans="1:35">
      <c r="A429" s="117">
        <v>2</v>
      </c>
      <c r="B429" s="118"/>
      <c r="C429" s="10" t="s">
        <v>1104</v>
      </c>
      <c r="D429" s="10" t="s">
        <v>1105</v>
      </c>
      <c r="E429" s="10" t="s">
        <v>1509</v>
      </c>
      <c r="F429" s="22"/>
      <c r="G429" s="103"/>
      <c r="H429" s="103"/>
      <c r="I429" s="22"/>
      <c r="J429" s="22"/>
      <c r="K429" s="120">
        <v>1308</v>
      </c>
      <c r="L429" s="120">
        <v>1308</v>
      </c>
      <c r="M429" s="120"/>
      <c r="N429" s="19">
        <v>29</v>
      </c>
      <c r="O429" s="120">
        <v>6603</v>
      </c>
      <c r="P429" s="120">
        <v>22966</v>
      </c>
      <c r="Q429" s="19">
        <v>22</v>
      </c>
      <c r="R429" s="120">
        <v>1478</v>
      </c>
      <c r="S429" s="120">
        <v>4852</v>
      </c>
      <c r="T429" s="22"/>
      <c r="U429" s="22"/>
      <c r="V429" s="1"/>
      <c r="W429" s="121"/>
      <c r="X429" s="121"/>
      <c r="Y429" s="121"/>
      <c r="Z429" s="121"/>
      <c r="AA429" s="121"/>
      <c r="AB429" s="121"/>
      <c r="AC429" s="121"/>
      <c r="AD429" s="121"/>
      <c r="AE429" s="121"/>
      <c r="AF429" s="121"/>
      <c r="AG429" s="121"/>
      <c r="AH429" s="121"/>
      <c r="AI429" s="121"/>
    </row>
    <row r="430" s="4" customFormat="1" ht="51" spans="1:35">
      <c r="A430" s="24">
        <v>117</v>
      </c>
      <c r="B430" s="24" t="s">
        <v>100</v>
      </c>
      <c r="C430" s="24" t="s">
        <v>1104</v>
      </c>
      <c r="D430" s="24" t="s">
        <v>1105</v>
      </c>
      <c r="E430" s="38" t="s">
        <v>1509</v>
      </c>
      <c r="F430" s="24" t="s">
        <v>1510</v>
      </c>
      <c r="G430" s="25" t="s">
        <v>1511</v>
      </c>
      <c r="H430" s="24" t="s">
        <v>79</v>
      </c>
      <c r="I430" s="24" t="s">
        <v>196</v>
      </c>
      <c r="J430" s="24" t="s">
        <v>210</v>
      </c>
      <c r="K430" s="24">
        <v>49</v>
      </c>
      <c r="L430" s="24">
        <v>49</v>
      </c>
      <c r="M430" s="24"/>
      <c r="N430" s="24">
        <v>1</v>
      </c>
      <c r="O430" s="24">
        <v>300</v>
      </c>
      <c r="P430" s="24">
        <v>1000</v>
      </c>
      <c r="Q430" s="24">
        <v>1</v>
      </c>
      <c r="R430" s="24">
        <v>93</v>
      </c>
      <c r="S430" s="24">
        <v>298</v>
      </c>
      <c r="T430" s="24" t="s">
        <v>169</v>
      </c>
      <c r="U430" s="24" t="s">
        <v>90</v>
      </c>
      <c r="V430" s="1"/>
      <c r="W430" s="121"/>
      <c r="X430" s="121"/>
      <c r="Y430" s="121"/>
      <c r="Z430" s="121"/>
      <c r="AA430" s="121"/>
      <c r="AB430" s="121"/>
      <c r="AC430" s="121"/>
      <c r="AD430" s="121"/>
      <c r="AE430" s="121"/>
      <c r="AF430" s="121"/>
      <c r="AG430" s="121"/>
      <c r="AH430" s="121"/>
      <c r="AI430" s="121"/>
    </row>
    <row r="431" s="4" customFormat="1" ht="38.25" spans="1:35">
      <c r="A431" s="24">
        <v>118</v>
      </c>
      <c r="B431" s="24" t="s">
        <v>111</v>
      </c>
      <c r="C431" s="24" t="s">
        <v>1104</v>
      </c>
      <c r="D431" s="24" t="s">
        <v>1105</v>
      </c>
      <c r="E431" s="38" t="s">
        <v>1509</v>
      </c>
      <c r="F431" s="24" t="s">
        <v>1512</v>
      </c>
      <c r="G431" s="25" t="s">
        <v>1513</v>
      </c>
      <c r="H431" s="24" t="s">
        <v>79</v>
      </c>
      <c r="I431" s="24" t="s">
        <v>1514</v>
      </c>
      <c r="J431" s="24" t="s">
        <v>210</v>
      </c>
      <c r="K431" s="24">
        <v>390</v>
      </c>
      <c r="L431" s="24">
        <v>390</v>
      </c>
      <c r="M431" s="24"/>
      <c r="N431" s="24">
        <v>1</v>
      </c>
      <c r="O431" s="24">
        <v>110</v>
      </c>
      <c r="P431" s="24">
        <v>480</v>
      </c>
      <c r="Q431" s="24">
        <v>1</v>
      </c>
      <c r="R431" s="24">
        <v>18</v>
      </c>
      <c r="S431" s="24">
        <v>78</v>
      </c>
      <c r="T431" s="24" t="s">
        <v>1515</v>
      </c>
      <c r="U431" s="24" t="s">
        <v>164</v>
      </c>
      <c r="V431" s="1"/>
      <c r="W431" s="121"/>
      <c r="X431" s="121"/>
      <c r="Y431" s="121"/>
      <c r="Z431" s="121"/>
      <c r="AA431" s="121"/>
      <c r="AB431" s="121"/>
      <c r="AC431" s="121"/>
      <c r="AD431" s="121"/>
      <c r="AE431" s="121"/>
      <c r="AF431" s="121"/>
      <c r="AG431" s="121"/>
      <c r="AH431" s="121"/>
      <c r="AI431" s="121"/>
    </row>
    <row r="432" s="4" customFormat="1" ht="102" spans="1:35">
      <c r="A432" s="24">
        <v>119</v>
      </c>
      <c r="B432" s="24" t="s">
        <v>235</v>
      </c>
      <c r="C432" s="24" t="s">
        <v>1104</v>
      </c>
      <c r="D432" s="24" t="s">
        <v>1105</v>
      </c>
      <c r="E432" s="38" t="s">
        <v>1509</v>
      </c>
      <c r="F432" s="24" t="s">
        <v>1516</v>
      </c>
      <c r="G432" s="25" t="s">
        <v>1517</v>
      </c>
      <c r="H432" s="24" t="s">
        <v>79</v>
      </c>
      <c r="I432" s="24" t="s">
        <v>1518</v>
      </c>
      <c r="J432" s="24" t="s">
        <v>88</v>
      </c>
      <c r="K432" s="24">
        <v>26</v>
      </c>
      <c r="L432" s="24">
        <v>26</v>
      </c>
      <c r="M432" s="24"/>
      <c r="N432" s="24">
        <v>1</v>
      </c>
      <c r="O432" s="24">
        <v>10</v>
      </c>
      <c r="P432" s="24">
        <v>35</v>
      </c>
      <c r="Q432" s="24">
        <v>0</v>
      </c>
      <c r="R432" s="24">
        <v>10</v>
      </c>
      <c r="S432" s="24">
        <v>35</v>
      </c>
      <c r="T432" s="24" t="s">
        <v>89</v>
      </c>
      <c r="U432" s="24" t="s">
        <v>90</v>
      </c>
      <c r="V432" s="1"/>
      <c r="W432" s="121"/>
      <c r="X432" s="121"/>
      <c r="Y432" s="121"/>
      <c r="Z432" s="121"/>
      <c r="AA432" s="121"/>
      <c r="AB432" s="121"/>
      <c r="AC432" s="121"/>
      <c r="AD432" s="121"/>
      <c r="AE432" s="121"/>
      <c r="AF432" s="121"/>
      <c r="AG432" s="121"/>
      <c r="AH432" s="121"/>
      <c r="AI432" s="121"/>
    </row>
    <row r="433" s="4" customFormat="1" ht="38.25" spans="1:35">
      <c r="A433" s="24">
        <v>120</v>
      </c>
      <c r="B433" s="24" t="s">
        <v>145</v>
      </c>
      <c r="C433" s="24" t="s">
        <v>1104</v>
      </c>
      <c r="D433" s="24" t="s">
        <v>1105</v>
      </c>
      <c r="E433" s="38" t="s">
        <v>1509</v>
      </c>
      <c r="F433" s="24" t="s">
        <v>1519</v>
      </c>
      <c r="G433" s="25" t="s">
        <v>1513</v>
      </c>
      <c r="H433" s="24" t="s">
        <v>79</v>
      </c>
      <c r="I433" s="24" t="s">
        <v>1520</v>
      </c>
      <c r="J433" s="24" t="s">
        <v>210</v>
      </c>
      <c r="K433" s="24">
        <v>390</v>
      </c>
      <c r="L433" s="24">
        <v>390</v>
      </c>
      <c r="M433" s="24"/>
      <c r="N433" s="24">
        <v>1</v>
      </c>
      <c r="O433" s="24">
        <v>436</v>
      </c>
      <c r="P433" s="24">
        <v>1860</v>
      </c>
      <c r="Q433" s="24">
        <v>0</v>
      </c>
      <c r="R433" s="24">
        <v>30</v>
      </c>
      <c r="S433" s="24">
        <v>102</v>
      </c>
      <c r="T433" s="24" t="s">
        <v>1515</v>
      </c>
      <c r="U433" s="24" t="s">
        <v>164</v>
      </c>
      <c r="V433" s="1"/>
      <c r="W433" s="121"/>
      <c r="X433" s="121"/>
      <c r="Y433" s="121"/>
      <c r="Z433" s="121"/>
      <c r="AA433" s="121"/>
      <c r="AB433" s="121"/>
      <c r="AC433" s="121"/>
      <c r="AD433" s="121"/>
      <c r="AE433" s="121"/>
      <c r="AF433" s="121"/>
      <c r="AG433" s="121"/>
      <c r="AH433" s="121"/>
      <c r="AI433" s="121"/>
    </row>
    <row r="434" s="4" customFormat="1" ht="102" spans="1:35">
      <c r="A434" s="24">
        <v>121</v>
      </c>
      <c r="B434" s="24" t="s">
        <v>174</v>
      </c>
      <c r="C434" s="24" t="s">
        <v>1104</v>
      </c>
      <c r="D434" s="24" t="s">
        <v>1105</v>
      </c>
      <c r="E434" s="38" t="s">
        <v>1509</v>
      </c>
      <c r="F434" s="24" t="s">
        <v>1521</v>
      </c>
      <c r="G434" s="25" t="s">
        <v>1522</v>
      </c>
      <c r="H434" s="24" t="s">
        <v>79</v>
      </c>
      <c r="I434" s="24" t="s">
        <v>177</v>
      </c>
      <c r="J434" s="24" t="s">
        <v>88</v>
      </c>
      <c r="K434" s="24">
        <v>10</v>
      </c>
      <c r="L434" s="24">
        <v>10</v>
      </c>
      <c r="M434" s="24"/>
      <c r="N434" s="24">
        <v>1</v>
      </c>
      <c r="O434" s="24">
        <v>592</v>
      </c>
      <c r="P434" s="24">
        <v>1826</v>
      </c>
      <c r="Q434" s="24">
        <v>1</v>
      </c>
      <c r="R434" s="24">
        <v>186</v>
      </c>
      <c r="S434" s="24">
        <v>588</v>
      </c>
      <c r="T434" s="24" t="s">
        <v>89</v>
      </c>
      <c r="U434" s="24" t="s">
        <v>90</v>
      </c>
      <c r="V434" s="1"/>
      <c r="W434" s="121"/>
      <c r="X434" s="121"/>
      <c r="Y434" s="121"/>
      <c r="Z434" s="121"/>
      <c r="AA434" s="121"/>
      <c r="AB434" s="121"/>
      <c r="AC434" s="121"/>
      <c r="AD434" s="121"/>
      <c r="AE434" s="121"/>
      <c r="AF434" s="121"/>
      <c r="AG434" s="121"/>
      <c r="AH434" s="121"/>
      <c r="AI434" s="121"/>
    </row>
    <row r="435" s="4" customFormat="1" ht="102" spans="1:35">
      <c r="A435" s="24">
        <v>122</v>
      </c>
      <c r="B435" s="24" t="s">
        <v>100</v>
      </c>
      <c r="C435" s="24" t="s">
        <v>1104</v>
      </c>
      <c r="D435" s="24" t="s">
        <v>1105</v>
      </c>
      <c r="E435" s="38" t="s">
        <v>1509</v>
      </c>
      <c r="F435" s="24" t="s">
        <v>1523</v>
      </c>
      <c r="G435" s="25" t="s">
        <v>1524</v>
      </c>
      <c r="H435" s="24" t="s">
        <v>79</v>
      </c>
      <c r="I435" s="24" t="s">
        <v>385</v>
      </c>
      <c r="J435" s="24" t="s">
        <v>88</v>
      </c>
      <c r="K435" s="24">
        <v>10</v>
      </c>
      <c r="L435" s="24">
        <v>10</v>
      </c>
      <c r="M435" s="24"/>
      <c r="N435" s="24">
        <v>1</v>
      </c>
      <c r="O435" s="24">
        <v>100</v>
      </c>
      <c r="P435" s="24">
        <v>300</v>
      </c>
      <c r="Q435" s="24">
        <v>1</v>
      </c>
      <c r="R435" s="24">
        <v>76</v>
      </c>
      <c r="S435" s="24">
        <v>267</v>
      </c>
      <c r="T435" s="24" t="s">
        <v>1525</v>
      </c>
      <c r="U435" s="24" t="s">
        <v>90</v>
      </c>
      <c r="V435" s="1"/>
      <c r="W435" s="121"/>
      <c r="X435" s="121"/>
      <c r="Y435" s="121"/>
      <c r="Z435" s="121"/>
      <c r="AA435" s="121"/>
      <c r="AB435" s="121"/>
      <c r="AC435" s="121"/>
      <c r="AD435" s="121"/>
      <c r="AE435" s="121"/>
      <c r="AF435" s="121"/>
      <c r="AG435" s="121"/>
      <c r="AH435" s="121"/>
      <c r="AI435" s="121"/>
    </row>
    <row r="436" s="4" customFormat="1" ht="76.5" spans="1:35">
      <c r="A436" s="24">
        <v>123</v>
      </c>
      <c r="B436" s="24" t="s">
        <v>235</v>
      </c>
      <c r="C436" s="24" t="s">
        <v>1104</v>
      </c>
      <c r="D436" s="24" t="s">
        <v>1105</v>
      </c>
      <c r="E436" s="38" t="s">
        <v>1509</v>
      </c>
      <c r="F436" s="24" t="s">
        <v>1526</v>
      </c>
      <c r="G436" s="25" t="s">
        <v>1527</v>
      </c>
      <c r="H436" s="24" t="s">
        <v>79</v>
      </c>
      <c r="I436" s="24" t="s">
        <v>510</v>
      </c>
      <c r="J436" s="24" t="s">
        <v>133</v>
      </c>
      <c r="K436" s="24">
        <v>20</v>
      </c>
      <c r="L436" s="24">
        <v>20</v>
      </c>
      <c r="M436" s="24"/>
      <c r="N436" s="24">
        <v>1</v>
      </c>
      <c r="O436" s="24">
        <v>142</v>
      </c>
      <c r="P436" s="24">
        <v>476</v>
      </c>
      <c r="Q436" s="24">
        <v>1</v>
      </c>
      <c r="R436" s="24">
        <v>15</v>
      </c>
      <c r="S436" s="24">
        <v>28</v>
      </c>
      <c r="T436" s="24" t="s">
        <v>89</v>
      </c>
      <c r="U436" s="24" t="s">
        <v>90</v>
      </c>
      <c r="V436" s="1"/>
      <c r="W436" s="121"/>
      <c r="X436" s="121"/>
      <c r="Y436" s="121"/>
      <c r="Z436" s="121"/>
      <c r="AA436" s="121"/>
      <c r="AB436" s="121"/>
      <c r="AC436" s="121"/>
      <c r="AD436" s="121"/>
      <c r="AE436" s="121"/>
      <c r="AF436" s="121"/>
      <c r="AG436" s="121"/>
      <c r="AH436" s="121"/>
      <c r="AI436" s="121"/>
    </row>
    <row r="437" s="4" customFormat="1" ht="63.75" spans="1:35">
      <c r="A437" s="24">
        <v>124</v>
      </c>
      <c r="B437" s="24" t="s">
        <v>248</v>
      </c>
      <c r="C437" s="24" t="s">
        <v>1104</v>
      </c>
      <c r="D437" s="24" t="s">
        <v>1105</v>
      </c>
      <c r="E437" s="119" t="s">
        <v>1509</v>
      </c>
      <c r="F437" s="24" t="s">
        <v>1528</v>
      </c>
      <c r="G437" s="25" t="s">
        <v>1529</v>
      </c>
      <c r="H437" s="24" t="s">
        <v>79</v>
      </c>
      <c r="I437" s="24" t="s">
        <v>1530</v>
      </c>
      <c r="J437" s="24" t="s">
        <v>210</v>
      </c>
      <c r="K437" s="24">
        <v>15</v>
      </c>
      <c r="L437" s="24">
        <v>15</v>
      </c>
      <c r="M437" s="24"/>
      <c r="N437" s="24">
        <v>1</v>
      </c>
      <c r="O437" s="24">
        <v>425</v>
      </c>
      <c r="P437" s="24">
        <v>1395</v>
      </c>
      <c r="Q437" s="24">
        <v>1</v>
      </c>
      <c r="R437" s="24">
        <v>102</v>
      </c>
      <c r="S437" s="24">
        <v>337</v>
      </c>
      <c r="T437" s="24" t="s">
        <v>1531</v>
      </c>
      <c r="U437" s="24" t="s">
        <v>164</v>
      </c>
      <c r="V437" s="1"/>
      <c r="W437" s="121"/>
      <c r="X437" s="121"/>
      <c r="Y437" s="121"/>
      <c r="Z437" s="121"/>
      <c r="AA437" s="121"/>
      <c r="AB437" s="121"/>
      <c r="AC437" s="121"/>
      <c r="AD437" s="121"/>
      <c r="AE437" s="121"/>
      <c r="AF437" s="121"/>
      <c r="AG437" s="121"/>
      <c r="AH437" s="121"/>
      <c r="AI437" s="121"/>
    </row>
    <row r="438" s="4" customFormat="1" ht="60" spans="1:35">
      <c r="A438" s="24">
        <v>125</v>
      </c>
      <c r="B438" s="58" t="s">
        <v>100</v>
      </c>
      <c r="C438" s="24" t="s">
        <v>1104</v>
      </c>
      <c r="D438" s="24" t="s">
        <v>1105</v>
      </c>
      <c r="E438" s="45" t="s">
        <v>1509</v>
      </c>
      <c r="F438" s="46" t="s">
        <v>1532</v>
      </c>
      <c r="G438" s="46" t="s">
        <v>1533</v>
      </c>
      <c r="H438" s="29" t="s">
        <v>79</v>
      </c>
      <c r="I438" s="38" t="s">
        <v>1534</v>
      </c>
      <c r="J438" s="38" t="s">
        <v>162</v>
      </c>
      <c r="K438" s="93">
        <f>28+19</f>
        <v>47</v>
      </c>
      <c r="L438" s="54">
        <f>K438</f>
        <v>47</v>
      </c>
      <c r="M438" s="93"/>
      <c r="N438" s="24">
        <v>1</v>
      </c>
      <c r="O438" s="24">
        <v>300</v>
      </c>
      <c r="P438" s="24">
        <v>1000</v>
      </c>
      <c r="Q438" s="24">
        <v>1</v>
      </c>
      <c r="R438" s="24">
        <v>8</v>
      </c>
      <c r="S438" s="24">
        <v>24</v>
      </c>
      <c r="T438" s="38" t="s">
        <v>1535</v>
      </c>
      <c r="U438" s="24" t="s">
        <v>164</v>
      </c>
      <c r="V438" s="1"/>
      <c r="W438" s="121"/>
      <c r="X438" s="121"/>
      <c r="Y438" s="121"/>
      <c r="Z438" s="121"/>
      <c r="AA438" s="121"/>
      <c r="AB438" s="121"/>
      <c r="AC438" s="121"/>
      <c r="AD438" s="121"/>
      <c r="AE438" s="121"/>
      <c r="AF438" s="121"/>
      <c r="AG438" s="121"/>
      <c r="AH438" s="121"/>
      <c r="AI438" s="121"/>
    </row>
    <row r="439" s="4" customFormat="1" ht="33.75" spans="1:35">
      <c r="A439" s="24">
        <v>126</v>
      </c>
      <c r="B439" s="28" t="s">
        <v>100</v>
      </c>
      <c r="C439" s="24" t="s">
        <v>1104</v>
      </c>
      <c r="D439" s="24" t="s">
        <v>1105</v>
      </c>
      <c r="E439" s="45" t="s">
        <v>1509</v>
      </c>
      <c r="F439" s="86" t="s">
        <v>1536</v>
      </c>
      <c r="G439" s="86" t="s">
        <v>1537</v>
      </c>
      <c r="H439" s="29" t="s">
        <v>79</v>
      </c>
      <c r="I439" s="86" t="s">
        <v>1538</v>
      </c>
      <c r="J439" s="86" t="s">
        <v>162</v>
      </c>
      <c r="K439" s="93">
        <v>20</v>
      </c>
      <c r="L439" s="54">
        <f>K439</f>
        <v>20</v>
      </c>
      <c r="M439" s="93"/>
      <c r="N439" s="24">
        <v>1</v>
      </c>
      <c r="O439" s="24">
        <v>140</v>
      </c>
      <c r="P439" s="24">
        <v>500</v>
      </c>
      <c r="Q439" s="24">
        <v>1</v>
      </c>
      <c r="R439" s="24">
        <v>47</v>
      </c>
      <c r="S439" s="24">
        <v>120</v>
      </c>
      <c r="T439" s="101" t="s">
        <v>1539</v>
      </c>
      <c r="U439" s="24" t="s">
        <v>164</v>
      </c>
      <c r="V439" s="1"/>
      <c r="W439" s="121"/>
      <c r="X439" s="121"/>
      <c r="Y439" s="121"/>
      <c r="Z439" s="121"/>
      <c r="AA439" s="121"/>
      <c r="AB439" s="121"/>
      <c r="AC439" s="121"/>
      <c r="AD439" s="121"/>
      <c r="AE439" s="121"/>
      <c r="AF439" s="121"/>
      <c r="AG439" s="121"/>
      <c r="AH439" s="121"/>
      <c r="AI439" s="121"/>
    </row>
    <row r="440" s="4" customFormat="1" ht="102" spans="1:35">
      <c r="A440" s="24">
        <v>127</v>
      </c>
      <c r="B440" s="24" t="s">
        <v>76</v>
      </c>
      <c r="C440" s="24" t="s">
        <v>1104</v>
      </c>
      <c r="D440" s="24" t="s">
        <v>1105</v>
      </c>
      <c r="E440" s="38" t="s">
        <v>1509</v>
      </c>
      <c r="F440" s="24" t="s">
        <v>1540</v>
      </c>
      <c r="G440" s="25" t="s">
        <v>1541</v>
      </c>
      <c r="H440" s="24" t="s">
        <v>79</v>
      </c>
      <c r="I440" s="24" t="s">
        <v>1542</v>
      </c>
      <c r="J440" s="24" t="s">
        <v>88</v>
      </c>
      <c r="K440" s="24">
        <v>24</v>
      </c>
      <c r="L440" s="24">
        <v>24</v>
      </c>
      <c r="M440" s="24"/>
      <c r="N440" s="24">
        <v>1</v>
      </c>
      <c r="O440" s="24">
        <v>652</v>
      </c>
      <c r="P440" s="24">
        <v>2152</v>
      </c>
      <c r="Q440" s="24">
        <v>1</v>
      </c>
      <c r="R440" s="24">
        <v>22</v>
      </c>
      <c r="S440" s="24">
        <v>32</v>
      </c>
      <c r="T440" s="24" t="s">
        <v>169</v>
      </c>
      <c r="U440" s="24" t="s">
        <v>90</v>
      </c>
      <c r="V440" s="1"/>
      <c r="W440" s="121"/>
      <c r="X440" s="121"/>
      <c r="Y440" s="121"/>
      <c r="Z440" s="121"/>
      <c r="AA440" s="121"/>
      <c r="AB440" s="121"/>
      <c r="AC440" s="121"/>
      <c r="AD440" s="121"/>
      <c r="AE440" s="121"/>
      <c r="AF440" s="121"/>
      <c r="AG440" s="121"/>
      <c r="AH440" s="121"/>
      <c r="AI440" s="121"/>
    </row>
    <row r="441" s="4" customFormat="1" ht="63.75" spans="1:35">
      <c r="A441" s="24">
        <v>128</v>
      </c>
      <c r="B441" s="24" t="s">
        <v>708</v>
      </c>
      <c r="C441" s="24" t="s">
        <v>1104</v>
      </c>
      <c r="D441" s="24" t="s">
        <v>1105</v>
      </c>
      <c r="E441" s="38" t="s">
        <v>1509</v>
      </c>
      <c r="F441" s="24" t="s">
        <v>1543</v>
      </c>
      <c r="G441" s="25" t="s">
        <v>1544</v>
      </c>
      <c r="H441" s="24" t="s">
        <v>79</v>
      </c>
      <c r="I441" s="24" t="s">
        <v>711</v>
      </c>
      <c r="J441" s="24" t="s">
        <v>133</v>
      </c>
      <c r="K441" s="24">
        <v>10</v>
      </c>
      <c r="L441" s="24">
        <v>10</v>
      </c>
      <c r="M441" s="24"/>
      <c r="N441" s="24">
        <v>1</v>
      </c>
      <c r="O441" s="24">
        <v>160</v>
      </c>
      <c r="P441" s="24">
        <v>460</v>
      </c>
      <c r="Q441" s="24">
        <v>0</v>
      </c>
      <c r="R441" s="24">
        <v>24</v>
      </c>
      <c r="S441" s="24">
        <v>120</v>
      </c>
      <c r="T441" s="24" t="s">
        <v>169</v>
      </c>
      <c r="U441" s="24" t="s">
        <v>90</v>
      </c>
      <c r="V441" s="1"/>
      <c r="W441" s="121"/>
      <c r="X441" s="121"/>
      <c r="Y441" s="121"/>
      <c r="Z441" s="121"/>
      <c r="AA441" s="121"/>
      <c r="AB441" s="121"/>
      <c r="AC441" s="121"/>
      <c r="AD441" s="121"/>
      <c r="AE441" s="121"/>
      <c r="AF441" s="121"/>
      <c r="AG441" s="121"/>
      <c r="AH441" s="121"/>
      <c r="AI441" s="121"/>
    </row>
    <row r="442" s="4" customFormat="1" ht="102" spans="1:35">
      <c r="A442" s="24">
        <v>129</v>
      </c>
      <c r="B442" s="24" t="s">
        <v>318</v>
      </c>
      <c r="C442" s="24" t="s">
        <v>1104</v>
      </c>
      <c r="D442" s="24" t="s">
        <v>1105</v>
      </c>
      <c r="E442" s="38" t="s">
        <v>1509</v>
      </c>
      <c r="F442" s="24" t="s">
        <v>1545</v>
      </c>
      <c r="G442" s="25" t="s">
        <v>1546</v>
      </c>
      <c r="H442" s="24" t="s">
        <v>79</v>
      </c>
      <c r="I442" s="24" t="s">
        <v>1547</v>
      </c>
      <c r="J442" s="24" t="s">
        <v>88</v>
      </c>
      <c r="K442" s="24">
        <v>15</v>
      </c>
      <c r="L442" s="24">
        <v>15</v>
      </c>
      <c r="M442" s="24"/>
      <c r="N442" s="24">
        <v>1</v>
      </c>
      <c r="O442" s="24">
        <v>172</v>
      </c>
      <c r="P442" s="24">
        <v>596</v>
      </c>
      <c r="Q442" s="24">
        <v>0</v>
      </c>
      <c r="R442" s="24">
        <v>85</v>
      </c>
      <c r="S442" s="24">
        <v>329</v>
      </c>
      <c r="T442" s="24" t="s">
        <v>169</v>
      </c>
      <c r="U442" s="24" t="s">
        <v>90</v>
      </c>
      <c r="V442" s="1"/>
      <c r="W442" s="121"/>
      <c r="X442" s="121"/>
      <c r="Y442" s="121"/>
      <c r="Z442" s="121"/>
      <c r="AA442" s="121"/>
      <c r="AB442" s="121"/>
      <c r="AC442" s="121"/>
      <c r="AD442" s="121"/>
      <c r="AE442" s="121"/>
      <c r="AF442" s="121"/>
      <c r="AG442" s="121"/>
      <c r="AH442" s="121"/>
      <c r="AI442" s="121"/>
    </row>
    <row r="443" s="4" customFormat="1" ht="102" spans="1:35">
      <c r="A443" s="24">
        <v>130</v>
      </c>
      <c r="B443" s="24" t="s">
        <v>111</v>
      </c>
      <c r="C443" s="24" t="s">
        <v>1104</v>
      </c>
      <c r="D443" s="24" t="s">
        <v>1105</v>
      </c>
      <c r="E443" s="38" t="s">
        <v>1509</v>
      </c>
      <c r="F443" s="24" t="s">
        <v>1548</v>
      </c>
      <c r="G443" s="25" t="s">
        <v>1549</v>
      </c>
      <c r="H443" s="24" t="s">
        <v>79</v>
      </c>
      <c r="I443" s="24" t="s">
        <v>1550</v>
      </c>
      <c r="J443" s="24" t="s">
        <v>88</v>
      </c>
      <c r="K443" s="24">
        <v>20</v>
      </c>
      <c r="L443" s="24">
        <v>20</v>
      </c>
      <c r="M443" s="24"/>
      <c r="N443" s="24">
        <v>1</v>
      </c>
      <c r="O443" s="24">
        <v>158</v>
      </c>
      <c r="P443" s="24">
        <v>420</v>
      </c>
      <c r="Q443" s="24">
        <v>1</v>
      </c>
      <c r="R443" s="24">
        <v>10</v>
      </c>
      <c r="S443" s="24">
        <v>38</v>
      </c>
      <c r="T443" s="24" t="s">
        <v>169</v>
      </c>
      <c r="U443" s="24" t="s">
        <v>90</v>
      </c>
      <c r="V443" s="1"/>
      <c r="W443" s="121"/>
      <c r="X443" s="121"/>
      <c r="Y443" s="121"/>
      <c r="Z443" s="121"/>
      <c r="AA443" s="121"/>
      <c r="AB443" s="121"/>
      <c r="AC443" s="121"/>
      <c r="AD443" s="121"/>
      <c r="AE443" s="121"/>
      <c r="AF443" s="121"/>
      <c r="AG443" s="121"/>
      <c r="AH443" s="121"/>
      <c r="AI443" s="121"/>
    </row>
    <row r="444" s="4" customFormat="1" ht="38.25" spans="1:35">
      <c r="A444" s="24">
        <v>131</v>
      </c>
      <c r="B444" s="24" t="s">
        <v>105</v>
      </c>
      <c r="C444" s="24" t="s">
        <v>1104</v>
      </c>
      <c r="D444" s="24" t="s">
        <v>1105</v>
      </c>
      <c r="E444" s="38" t="s">
        <v>1509</v>
      </c>
      <c r="F444" s="24" t="s">
        <v>1551</v>
      </c>
      <c r="G444" s="25" t="s">
        <v>1552</v>
      </c>
      <c r="H444" s="24" t="s">
        <v>79</v>
      </c>
      <c r="I444" s="24" t="s">
        <v>473</v>
      </c>
      <c r="J444" s="24" t="s">
        <v>443</v>
      </c>
      <c r="K444" s="24">
        <v>15</v>
      </c>
      <c r="L444" s="24">
        <v>15</v>
      </c>
      <c r="M444" s="24"/>
      <c r="N444" s="24">
        <v>1</v>
      </c>
      <c r="O444" s="24">
        <v>116</v>
      </c>
      <c r="P444" s="24">
        <v>480</v>
      </c>
      <c r="Q444" s="24">
        <v>1</v>
      </c>
      <c r="R444" s="24">
        <v>19</v>
      </c>
      <c r="S444" s="24">
        <v>69</v>
      </c>
      <c r="T444" s="24" t="s">
        <v>169</v>
      </c>
      <c r="U444" s="24" t="s">
        <v>90</v>
      </c>
      <c r="V444" s="1"/>
      <c r="W444" s="121"/>
      <c r="X444" s="121"/>
      <c r="Y444" s="121"/>
      <c r="Z444" s="121"/>
      <c r="AA444" s="121"/>
      <c r="AB444" s="121"/>
      <c r="AC444" s="121"/>
      <c r="AD444" s="121"/>
      <c r="AE444" s="121"/>
      <c r="AF444" s="121"/>
      <c r="AG444" s="121"/>
      <c r="AH444" s="121"/>
      <c r="AI444" s="121"/>
    </row>
    <row r="445" s="4" customFormat="1" ht="51" spans="1:35">
      <c r="A445" s="24">
        <v>132</v>
      </c>
      <c r="B445" s="24" t="s">
        <v>354</v>
      </c>
      <c r="C445" s="24" t="s">
        <v>1104</v>
      </c>
      <c r="D445" s="24" t="s">
        <v>1105</v>
      </c>
      <c r="E445" s="38" t="s">
        <v>1509</v>
      </c>
      <c r="F445" s="24" t="s">
        <v>1553</v>
      </c>
      <c r="G445" s="25" t="s">
        <v>1554</v>
      </c>
      <c r="H445" s="24" t="s">
        <v>79</v>
      </c>
      <c r="I445" s="24" t="s">
        <v>1555</v>
      </c>
      <c r="J445" s="24" t="s">
        <v>1556</v>
      </c>
      <c r="K445" s="24">
        <v>27</v>
      </c>
      <c r="L445" s="24">
        <v>27</v>
      </c>
      <c r="M445" s="24"/>
      <c r="N445" s="24">
        <v>1</v>
      </c>
      <c r="O445" s="24">
        <v>320</v>
      </c>
      <c r="P445" s="24">
        <v>1200</v>
      </c>
      <c r="Q445" s="24">
        <v>1</v>
      </c>
      <c r="R445" s="24">
        <v>70</v>
      </c>
      <c r="S445" s="24">
        <v>245</v>
      </c>
      <c r="T445" s="24" t="s">
        <v>169</v>
      </c>
      <c r="U445" s="24" t="s">
        <v>90</v>
      </c>
      <c r="V445" s="1"/>
      <c r="W445" s="121"/>
      <c r="X445" s="121"/>
      <c r="Y445" s="121"/>
      <c r="Z445" s="121"/>
      <c r="AA445" s="121"/>
      <c r="AB445" s="121"/>
      <c r="AC445" s="121"/>
      <c r="AD445" s="121"/>
      <c r="AE445" s="121"/>
      <c r="AF445" s="121"/>
      <c r="AG445" s="121"/>
      <c r="AH445" s="121"/>
      <c r="AI445" s="121"/>
    </row>
    <row r="446" s="4" customFormat="1" ht="76.5" spans="1:35">
      <c r="A446" s="24">
        <v>133</v>
      </c>
      <c r="B446" s="24"/>
      <c r="C446" s="24" t="s">
        <v>1104</v>
      </c>
      <c r="D446" s="24" t="s">
        <v>1105</v>
      </c>
      <c r="E446" s="38" t="s">
        <v>1509</v>
      </c>
      <c r="F446" s="24" t="s">
        <v>1557</v>
      </c>
      <c r="G446" s="25" t="s">
        <v>1558</v>
      </c>
      <c r="H446" s="24" t="s">
        <v>79</v>
      </c>
      <c r="I446" s="24" t="s">
        <v>1559</v>
      </c>
      <c r="J446" s="24" t="s">
        <v>1560</v>
      </c>
      <c r="K446" s="24">
        <v>10</v>
      </c>
      <c r="L446" s="24">
        <v>10</v>
      </c>
      <c r="M446" s="24"/>
      <c r="N446" s="24"/>
      <c r="O446" s="24"/>
      <c r="P446" s="24"/>
      <c r="Q446" s="24"/>
      <c r="R446" s="24"/>
      <c r="S446" s="24"/>
      <c r="T446" s="24" t="s">
        <v>169</v>
      </c>
      <c r="U446" s="24" t="s">
        <v>90</v>
      </c>
      <c r="V446" s="1"/>
      <c r="W446" s="121"/>
      <c r="X446" s="121"/>
      <c r="Y446" s="121"/>
      <c r="Z446" s="121"/>
      <c r="AA446" s="121"/>
      <c r="AB446" s="121"/>
      <c r="AC446" s="121"/>
      <c r="AD446" s="121"/>
      <c r="AE446" s="121"/>
      <c r="AF446" s="121"/>
      <c r="AG446" s="121"/>
      <c r="AH446" s="121"/>
      <c r="AI446" s="121"/>
    </row>
    <row r="447" s="4" customFormat="1" ht="51" spans="1:35">
      <c r="A447" s="24">
        <v>134</v>
      </c>
      <c r="B447" s="24" t="s">
        <v>1561</v>
      </c>
      <c r="C447" s="24" t="s">
        <v>1104</v>
      </c>
      <c r="D447" s="24" t="s">
        <v>1105</v>
      </c>
      <c r="E447" s="38" t="s">
        <v>1509</v>
      </c>
      <c r="F447" s="24" t="s">
        <v>1562</v>
      </c>
      <c r="G447" s="25" t="s">
        <v>1563</v>
      </c>
      <c r="H447" s="24" t="s">
        <v>79</v>
      </c>
      <c r="I447" s="24" t="s">
        <v>1564</v>
      </c>
      <c r="J447" s="24" t="s">
        <v>1560</v>
      </c>
      <c r="K447" s="24">
        <v>10</v>
      </c>
      <c r="L447" s="24">
        <v>10</v>
      </c>
      <c r="M447" s="24">
        <v>0</v>
      </c>
      <c r="N447" s="24">
        <v>1</v>
      </c>
      <c r="O447" s="24">
        <v>16</v>
      </c>
      <c r="P447" s="24">
        <v>48</v>
      </c>
      <c r="Q447" s="24">
        <v>0</v>
      </c>
      <c r="R447" s="24">
        <v>0</v>
      </c>
      <c r="S447" s="24">
        <v>0</v>
      </c>
      <c r="T447" s="24" t="s">
        <v>169</v>
      </c>
      <c r="U447" s="24" t="s">
        <v>90</v>
      </c>
      <c r="V447" s="1"/>
      <c r="W447" s="121"/>
      <c r="X447" s="121"/>
      <c r="Y447" s="121"/>
      <c r="Z447" s="121"/>
      <c r="AA447" s="121"/>
      <c r="AB447" s="121"/>
      <c r="AC447" s="121"/>
      <c r="AD447" s="121"/>
      <c r="AE447" s="121"/>
      <c r="AF447" s="121"/>
      <c r="AG447" s="121"/>
      <c r="AH447" s="121"/>
      <c r="AI447" s="121"/>
    </row>
    <row r="448" s="4" customFormat="1" ht="102" spans="1:35">
      <c r="A448" s="24">
        <v>135</v>
      </c>
      <c r="B448" s="24" t="s">
        <v>354</v>
      </c>
      <c r="C448" s="24" t="s">
        <v>1104</v>
      </c>
      <c r="D448" s="24" t="s">
        <v>1105</v>
      </c>
      <c r="E448" s="38" t="s">
        <v>1509</v>
      </c>
      <c r="F448" s="24" t="s">
        <v>1565</v>
      </c>
      <c r="G448" s="25" t="s">
        <v>1566</v>
      </c>
      <c r="H448" s="24" t="s">
        <v>79</v>
      </c>
      <c r="I448" s="24" t="s">
        <v>1567</v>
      </c>
      <c r="J448" s="24" t="s">
        <v>88</v>
      </c>
      <c r="K448" s="24">
        <v>10</v>
      </c>
      <c r="L448" s="24">
        <v>10</v>
      </c>
      <c r="M448" s="24"/>
      <c r="N448" s="24">
        <v>1</v>
      </c>
      <c r="O448" s="24">
        <v>20</v>
      </c>
      <c r="P448" s="24">
        <v>72</v>
      </c>
      <c r="Q448" s="24">
        <v>1</v>
      </c>
      <c r="R448" s="24">
        <v>3</v>
      </c>
      <c r="S448" s="24">
        <v>12</v>
      </c>
      <c r="T448" s="24" t="s">
        <v>169</v>
      </c>
      <c r="U448" s="24" t="s">
        <v>90</v>
      </c>
      <c r="V448" s="1"/>
      <c r="W448" s="121"/>
      <c r="X448" s="121"/>
      <c r="Y448" s="121"/>
      <c r="Z448" s="121"/>
      <c r="AA448" s="121"/>
      <c r="AB448" s="121"/>
      <c r="AC448" s="121"/>
      <c r="AD448" s="121"/>
      <c r="AE448" s="121"/>
      <c r="AF448" s="121"/>
      <c r="AG448" s="121"/>
      <c r="AH448" s="121"/>
      <c r="AI448" s="121"/>
    </row>
    <row r="449" s="4" customFormat="1" ht="102" spans="1:35">
      <c r="A449" s="24">
        <v>136</v>
      </c>
      <c r="B449" s="24" t="s">
        <v>145</v>
      </c>
      <c r="C449" s="24" t="s">
        <v>1104</v>
      </c>
      <c r="D449" s="24" t="s">
        <v>1105</v>
      </c>
      <c r="E449" s="38" t="s">
        <v>1509</v>
      </c>
      <c r="F449" s="24" t="s">
        <v>1568</v>
      </c>
      <c r="G449" s="25" t="s">
        <v>1569</v>
      </c>
      <c r="H449" s="24" t="s">
        <v>79</v>
      </c>
      <c r="I449" s="24" t="s">
        <v>148</v>
      </c>
      <c r="J449" s="24" t="s">
        <v>88</v>
      </c>
      <c r="K449" s="40">
        <v>28</v>
      </c>
      <c r="L449" s="40">
        <v>28</v>
      </c>
      <c r="M449" s="40"/>
      <c r="N449" s="24">
        <v>1</v>
      </c>
      <c r="O449" s="24">
        <v>1236</v>
      </c>
      <c r="P449" s="24">
        <v>4680</v>
      </c>
      <c r="Q449" s="24">
        <v>0</v>
      </c>
      <c r="R449" s="24">
        <v>115</v>
      </c>
      <c r="S449" s="24">
        <v>392</v>
      </c>
      <c r="T449" s="24" t="s">
        <v>169</v>
      </c>
      <c r="U449" s="24" t="s">
        <v>90</v>
      </c>
      <c r="V449" s="1"/>
      <c r="W449" s="121"/>
      <c r="X449" s="121"/>
      <c r="Y449" s="121"/>
      <c r="Z449" s="121"/>
      <c r="AA449" s="121"/>
      <c r="AB449" s="121"/>
      <c r="AC449" s="121"/>
      <c r="AD449" s="121"/>
      <c r="AE449" s="121"/>
      <c r="AF449" s="121"/>
      <c r="AG449" s="121"/>
      <c r="AH449" s="121"/>
      <c r="AI449" s="121"/>
    </row>
    <row r="450" s="4" customFormat="1" ht="38.25" spans="1:35">
      <c r="A450" s="24">
        <v>137</v>
      </c>
      <c r="B450" s="24" t="s">
        <v>129</v>
      </c>
      <c r="C450" s="24" t="s">
        <v>1104</v>
      </c>
      <c r="D450" s="24" t="s">
        <v>1105</v>
      </c>
      <c r="E450" s="38" t="s">
        <v>1509</v>
      </c>
      <c r="F450" s="24" t="s">
        <v>1570</v>
      </c>
      <c r="G450" s="25" t="s">
        <v>1571</v>
      </c>
      <c r="H450" s="24" t="s">
        <v>79</v>
      </c>
      <c r="I450" s="24" t="s">
        <v>1572</v>
      </c>
      <c r="J450" s="24" t="s">
        <v>443</v>
      </c>
      <c r="K450" s="24">
        <v>15</v>
      </c>
      <c r="L450" s="24">
        <v>15</v>
      </c>
      <c r="M450" s="24"/>
      <c r="N450" s="24" t="s">
        <v>134</v>
      </c>
      <c r="O450" s="24" t="s">
        <v>1573</v>
      </c>
      <c r="P450" s="24" t="s">
        <v>1574</v>
      </c>
      <c r="Q450" s="24" t="s">
        <v>137</v>
      </c>
      <c r="R450" s="24" t="s">
        <v>1575</v>
      </c>
      <c r="S450" s="24" t="s">
        <v>1576</v>
      </c>
      <c r="T450" s="24" t="s">
        <v>169</v>
      </c>
      <c r="U450" s="24" t="s">
        <v>90</v>
      </c>
      <c r="V450" s="1"/>
      <c r="W450" s="121"/>
      <c r="X450" s="121"/>
      <c r="Y450" s="121"/>
      <c r="Z450" s="121"/>
      <c r="AA450" s="121"/>
      <c r="AB450" s="121"/>
      <c r="AC450" s="121"/>
      <c r="AD450" s="121"/>
      <c r="AE450" s="121"/>
      <c r="AF450" s="121"/>
      <c r="AG450" s="121"/>
      <c r="AH450" s="121"/>
      <c r="AI450" s="121"/>
    </row>
    <row r="451" s="4" customFormat="1" ht="102" spans="1:35">
      <c r="A451" s="24">
        <v>138</v>
      </c>
      <c r="B451" s="24" t="s">
        <v>235</v>
      </c>
      <c r="C451" s="24" t="s">
        <v>1104</v>
      </c>
      <c r="D451" s="24" t="s">
        <v>1105</v>
      </c>
      <c r="E451" s="38" t="s">
        <v>1509</v>
      </c>
      <c r="F451" s="24" t="s">
        <v>1577</v>
      </c>
      <c r="G451" s="25" t="s">
        <v>1578</v>
      </c>
      <c r="H451" s="24" t="s">
        <v>79</v>
      </c>
      <c r="I451" s="24" t="s">
        <v>505</v>
      </c>
      <c r="J451" s="24" t="s">
        <v>88</v>
      </c>
      <c r="K451" s="24">
        <v>15</v>
      </c>
      <c r="L451" s="24">
        <v>15</v>
      </c>
      <c r="M451" s="24"/>
      <c r="N451" s="24">
        <v>1</v>
      </c>
      <c r="O451" s="24">
        <v>10</v>
      </c>
      <c r="P451" s="24">
        <v>24</v>
      </c>
      <c r="Q451" s="24">
        <v>0</v>
      </c>
      <c r="R451" s="24">
        <v>5</v>
      </c>
      <c r="S451" s="24">
        <v>16</v>
      </c>
      <c r="T451" s="24" t="s">
        <v>169</v>
      </c>
      <c r="U451" s="24" t="s">
        <v>90</v>
      </c>
      <c r="V451" s="1"/>
      <c r="W451" s="121"/>
      <c r="X451" s="121"/>
      <c r="Y451" s="121"/>
      <c r="Z451" s="121"/>
      <c r="AA451" s="121"/>
      <c r="AB451" s="121"/>
      <c r="AC451" s="121"/>
      <c r="AD451" s="121"/>
      <c r="AE451" s="121"/>
      <c r="AF451" s="121"/>
      <c r="AG451" s="121"/>
      <c r="AH451" s="121"/>
      <c r="AI451" s="121"/>
    </row>
    <row r="452" s="4" customFormat="1" ht="96" spans="1:35">
      <c r="A452" s="24">
        <v>139</v>
      </c>
      <c r="B452" s="28" t="s">
        <v>111</v>
      </c>
      <c r="C452" s="28" t="s">
        <v>1104</v>
      </c>
      <c r="D452" s="28" t="s">
        <v>1105</v>
      </c>
      <c r="E452" s="122" t="s">
        <v>1509</v>
      </c>
      <c r="F452" s="123" t="s">
        <v>1579</v>
      </c>
      <c r="G452" s="55" t="s">
        <v>1580</v>
      </c>
      <c r="H452" s="24" t="s">
        <v>79</v>
      </c>
      <c r="I452" s="123" t="s">
        <v>1514</v>
      </c>
      <c r="J452" s="38" t="s">
        <v>1581</v>
      </c>
      <c r="K452" s="124">
        <v>28</v>
      </c>
      <c r="L452" s="124">
        <v>28</v>
      </c>
      <c r="M452" s="124"/>
      <c r="N452" s="24">
        <v>1</v>
      </c>
      <c r="O452" s="24">
        <v>105</v>
      </c>
      <c r="P452" s="24">
        <v>410</v>
      </c>
      <c r="Q452" s="24">
        <v>1</v>
      </c>
      <c r="R452" s="24">
        <v>21</v>
      </c>
      <c r="S452" s="24">
        <v>85</v>
      </c>
      <c r="T452" s="33" t="s">
        <v>1582</v>
      </c>
      <c r="U452" s="24" t="s">
        <v>90</v>
      </c>
      <c r="V452" s="1"/>
      <c r="W452" s="121"/>
      <c r="X452" s="121"/>
      <c r="Y452" s="121"/>
      <c r="Z452" s="121"/>
      <c r="AA452" s="121"/>
      <c r="AB452" s="121"/>
      <c r="AC452" s="121"/>
      <c r="AD452" s="121"/>
      <c r="AE452" s="121"/>
      <c r="AF452" s="121"/>
      <c r="AG452" s="121"/>
      <c r="AH452" s="121"/>
      <c r="AI452" s="121"/>
    </row>
    <row r="453" s="4" customFormat="1" ht="96" spans="1:35">
      <c r="A453" s="24">
        <v>140</v>
      </c>
      <c r="B453" s="28" t="s">
        <v>174</v>
      </c>
      <c r="C453" s="28" t="s">
        <v>1104</v>
      </c>
      <c r="D453" s="28" t="s">
        <v>1105</v>
      </c>
      <c r="E453" s="122" t="s">
        <v>1509</v>
      </c>
      <c r="F453" s="66" t="s">
        <v>1583</v>
      </c>
      <c r="G453" s="66" t="s">
        <v>1584</v>
      </c>
      <c r="H453" s="24" t="s">
        <v>79</v>
      </c>
      <c r="I453" s="66" t="s">
        <v>1585</v>
      </c>
      <c r="J453" s="38" t="s">
        <v>222</v>
      </c>
      <c r="K453" s="125">
        <v>15</v>
      </c>
      <c r="L453" s="125">
        <v>15</v>
      </c>
      <c r="M453" s="125"/>
      <c r="N453" s="24">
        <v>3</v>
      </c>
      <c r="O453" s="24">
        <v>418</v>
      </c>
      <c r="P453" s="24">
        <v>1236</v>
      </c>
      <c r="Q453" s="24">
        <v>3</v>
      </c>
      <c r="R453" s="24">
        <v>406</v>
      </c>
      <c r="S453" s="24">
        <v>1209</v>
      </c>
      <c r="T453" s="66" t="s">
        <v>1586</v>
      </c>
      <c r="U453" s="24" t="s">
        <v>90</v>
      </c>
      <c r="V453" s="1"/>
      <c r="W453" s="121"/>
      <c r="X453" s="121"/>
      <c r="Y453" s="121"/>
      <c r="Z453" s="121"/>
      <c r="AA453" s="121"/>
      <c r="AB453" s="121"/>
      <c r="AC453" s="121"/>
      <c r="AD453" s="121"/>
      <c r="AE453" s="121"/>
      <c r="AF453" s="121"/>
      <c r="AG453" s="121"/>
      <c r="AH453" s="121"/>
      <c r="AI453" s="121"/>
    </row>
    <row r="454" s="4" customFormat="1" ht="96" spans="1:35">
      <c r="A454" s="24">
        <v>141</v>
      </c>
      <c r="B454" s="28" t="s">
        <v>84</v>
      </c>
      <c r="C454" s="28" t="s">
        <v>1104</v>
      </c>
      <c r="D454" s="28" t="s">
        <v>1105</v>
      </c>
      <c r="E454" s="122" t="s">
        <v>1509</v>
      </c>
      <c r="F454" s="31" t="s">
        <v>1587</v>
      </c>
      <c r="G454" s="32" t="s">
        <v>1524</v>
      </c>
      <c r="H454" s="24" t="s">
        <v>79</v>
      </c>
      <c r="I454" s="55" t="s">
        <v>1588</v>
      </c>
      <c r="J454" s="38" t="s">
        <v>222</v>
      </c>
      <c r="K454" s="56">
        <v>10</v>
      </c>
      <c r="L454" s="56">
        <v>10</v>
      </c>
      <c r="M454" s="56"/>
      <c r="N454" s="24">
        <v>1</v>
      </c>
      <c r="O454" s="24">
        <v>51</v>
      </c>
      <c r="P454" s="24">
        <v>208</v>
      </c>
      <c r="Q454" s="24">
        <v>1</v>
      </c>
      <c r="R454" s="24">
        <v>3</v>
      </c>
      <c r="S454" s="24">
        <v>10</v>
      </c>
      <c r="T454" s="66" t="s">
        <v>1589</v>
      </c>
      <c r="U454" s="24" t="s">
        <v>90</v>
      </c>
      <c r="V454" s="1"/>
      <c r="W454" s="121"/>
      <c r="X454" s="121"/>
      <c r="Y454" s="121"/>
      <c r="Z454" s="121"/>
      <c r="AA454" s="121"/>
      <c r="AB454" s="121"/>
      <c r="AC454" s="121"/>
      <c r="AD454" s="121"/>
      <c r="AE454" s="121"/>
      <c r="AF454" s="121"/>
      <c r="AG454" s="121"/>
      <c r="AH454" s="121"/>
      <c r="AI454" s="121"/>
    </row>
    <row r="455" s="4" customFormat="1" ht="33.75" spans="1:35">
      <c r="A455" s="24">
        <v>142</v>
      </c>
      <c r="B455" s="34" t="s">
        <v>248</v>
      </c>
      <c r="C455" s="28" t="s">
        <v>1104</v>
      </c>
      <c r="D455" s="28" t="s">
        <v>1105</v>
      </c>
      <c r="E455" s="122" t="s">
        <v>1509</v>
      </c>
      <c r="F455" s="33" t="s">
        <v>1590</v>
      </c>
      <c r="G455" s="33" t="s">
        <v>1591</v>
      </c>
      <c r="H455" s="24" t="s">
        <v>79</v>
      </c>
      <c r="I455" s="33" t="s">
        <v>1592</v>
      </c>
      <c r="J455" s="38" t="s">
        <v>162</v>
      </c>
      <c r="K455" s="58">
        <v>28</v>
      </c>
      <c r="L455" s="58">
        <v>28</v>
      </c>
      <c r="M455" s="58"/>
      <c r="N455" s="24">
        <v>1</v>
      </c>
      <c r="O455" s="24">
        <v>420</v>
      </c>
      <c r="P455" s="24">
        <v>1500</v>
      </c>
      <c r="Q455" s="24">
        <v>1</v>
      </c>
      <c r="R455" s="24">
        <v>48</v>
      </c>
      <c r="S455" s="24">
        <v>172</v>
      </c>
      <c r="T455" s="67" t="s">
        <v>1593</v>
      </c>
      <c r="U455" s="24" t="s">
        <v>90</v>
      </c>
      <c r="V455" s="1"/>
      <c r="W455" s="121"/>
      <c r="X455" s="121"/>
      <c r="Y455" s="121"/>
      <c r="Z455" s="121"/>
      <c r="AA455" s="121"/>
      <c r="AB455" s="121"/>
      <c r="AC455" s="121"/>
      <c r="AD455" s="121"/>
      <c r="AE455" s="121"/>
      <c r="AF455" s="121"/>
      <c r="AG455" s="121"/>
      <c r="AH455" s="121"/>
      <c r="AI455" s="121"/>
    </row>
    <row r="456" s="4" customFormat="1" ht="36" spans="1:35">
      <c r="A456" s="24">
        <v>143</v>
      </c>
      <c r="B456" s="38" t="s">
        <v>203</v>
      </c>
      <c r="C456" s="24" t="s">
        <v>1104</v>
      </c>
      <c r="D456" s="24" t="s">
        <v>1105</v>
      </c>
      <c r="E456" s="38" t="s">
        <v>1509</v>
      </c>
      <c r="F456" s="38" t="s">
        <v>1594</v>
      </c>
      <c r="G456" s="38" t="s">
        <v>1595</v>
      </c>
      <c r="H456" s="86" t="s">
        <v>79</v>
      </c>
      <c r="I456" s="38" t="s">
        <v>1596</v>
      </c>
      <c r="J456" s="33" t="s">
        <v>162</v>
      </c>
      <c r="K456" s="95">
        <v>15</v>
      </c>
      <c r="L456" s="93">
        <f t="shared" ref="L456:L458" si="11">K456</f>
        <v>15</v>
      </c>
      <c r="M456" s="95"/>
      <c r="N456" s="24">
        <v>1</v>
      </c>
      <c r="O456" s="24">
        <v>26</v>
      </c>
      <c r="P456" s="24">
        <v>102</v>
      </c>
      <c r="Q456" s="24">
        <v>1</v>
      </c>
      <c r="R456" s="24">
        <v>9</v>
      </c>
      <c r="S456" s="24">
        <v>29</v>
      </c>
      <c r="T456" s="38" t="s">
        <v>1597</v>
      </c>
      <c r="U456" s="24" t="s">
        <v>164</v>
      </c>
      <c r="V456" s="1"/>
      <c r="W456" s="121"/>
      <c r="X456" s="121"/>
      <c r="Y456" s="121"/>
      <c r="Z456" s="121"/>
      <c r="AA456" s="121"/>
      <c r="AB456" s="121"/>
      <c r="AC456" s="121"/>
      <c r="AD456" s="121"/>
      <c r="AE456" s="121"/>
      <c r="AF456" s="121"/>
      <c r="AG456" s="121"/>
      <c r="AH456" s="121"/>
      <c r="AI456" s="121"/>
    </row>
    <row r="457" s="4" customFormat="1" ht="48" spans="1:35">
      <c r="A457" s="24">
        <v>144</v>
      </c>
      <c r="B457" s="38" t="s">
        <v>129</v>
      </c>
      <c r="C457" s="24" t="s">
        <v>1104</v>
      </c>
      <c r="D457" s="24" t="s">
        <v>1105</v>
      </c>
      <c r="E457" s="38" t="s">
        <v>1509</v>
      </c>
      <c r="F457" s="38" t="s">
        <v>1598</v>
      </c>
      <c r="G457" s="38" t="s">
        <v>1599</v>
      </c>
      <c r="H457" s="86" t="s">
        <v>79</v>
      </c>
      <c r="I457" s="38" t="s">
        <v>1600</v>
      </c>
      <c r="J457" s="33" t="s">
        <v>162</v>
      </c>
      <c r="K457" s="95">
        <v>15</v>
      </c>
      <c r="L457" s="93">
        <f t="shared" si="11"/>
        <v>15</v>
      </c>
      <c r="M457" s="95"/>
      <c r="N457" s="24">
        <v>1</v>
      </c>
      <c r="O457" s="24" t="s">
        <v>1601</v>
      </c>
      <c r="P457" s="24" t="s">
        <v>1602</v>
      </c>
      <c r="Q457" s="24">
        <v>1</v>
      </c>
      <c r="R457" s="24" t="s">
        <v>1416</v>
      </c>
      <c r="S457" s="24" t="s">
        <v>1417</v>
      </c>
      <c r="T457" s="38" t="s">
        <v>1603</v>
      </c>
      <c r="U457" s="24" t="s">
        <v>164</v>
      </c>
      <c r="V457" s="1"/>
      <c r="W457" s="121"/>
      <c r="X457" s="121"/>
      <c r="Y457" s="121"/>
      <c r="Z457" s="121"/>
      <c r="AA457" s="121"/>
      <c r="AB457" s="121"/>
      <c r="AC457" s="121"/>
      <c r="AD457" s="121"/>
      <c r="AE457" s="121"/>
      <c r="AF457" s="121"/>
      <c r="AG457" s="121"/>
      <c r="AH457" s="121"/>
      <c r="AI457" s="121"/>
    </row>
    <row r="458" s="4" customFormat="1" ht="48" spans="1:35">
      <c r="A458" s="24">
        <v>145</v>
      </c>
      <c r="B458" s="38" t="s">
        <v>402</v>
      </c>
      <c r="C458" s="24" t="s">
        <v>1104</v>
      </c>
      <c r="D458" s="24" t="s">
        <v>1105</v>
      </c>
      <c r="E458" s="38" t="s">
        <v>1509</v>
      </c>
      <c r="F458" s="38" t="s">
        <v>1604</v>
      </c>
      <c r="G458" s="38" t="s">
        <v>1605</v>
      </c>
      <c r="H458" s="38" t="s">
        <v>822</v>
      </c>
      <c r="I458" s="38" t="s">
        <v>1606</v>
      </c>
      <c r="J458" s="33" t="s">
        <v>162</v>
      </c>
      <c r="K458" s="95">
        <v>21</v>
      </c>
      <c r="L458" s="93">
        <f t="shared" si="11"/>
        <v>21</v>
      </c>
      <c r="M458" s="95"/>
      <c r="N458" s="24">
        <v>1</v>
      </c>
      <c r="O458" s="24">
        <v>168</v>
      </c>
      <c r="P458" s="24">
        <v>506</v>
      </c>
      <c r="Q458" s="24">
        <v>1</v>
      </c>
      <c r="R458" s="24">
        <v>53</v>
      </c>
      <c r="S458" s="24">
        <v>217</v>
      </c>
      <c r="T458" s="38" t="s">
        <v>1539</v>
      </c>
      <c r="U458" s="24" t="s">
        <v>164</v>
      </c>
      <c r="V458" s="1"/>
      <c r="W458" s="121"/>
      <c r="X458" s="121"/>
      <c r="Y458" s="121"/>
      <c r="Z458" s="121"/>
      <c r="AA458" s="121"/>
      <c r="AB458" s="121"/>
      <c r="AC458" s="121"/>
      <c r="AD458" s="121"/>
      <c r="AE458" s="121"/>
      <c r="AF458" s="121"/>
      <c r="AG458" s="121"/>
      <c r="AH458" s="121"/>
      <c r="AI458" s="121"/>
    </row>
    <row r="459" s="4" customFormat="1" ht="38" customHeight="1" spans="1:35">
      <c r="A459" s="117">
        <v>3</v>
      </c>
      <c r="B459" s="118"/>
      <c r="C459" s="10" t="s">
        <v>1104</v>
      </c>
      <c r="D459" s="10" t="s">
        <v>1105</v>
      </c>
      <c r="E459" s="36" t="s">
        <v>1607</v>
      </c>
      <c r="F459" s="22"/>
      <c r="G459" s="103"/>
      <c r="H459" s="103"/>
      <c r="I459" s="22"/>
      <c r="J459" s="22"/>
      <c r="K459" s="120">
        <v>43.5</v>
      </c>
      <c r="L459" s="120">
        <v>43.5</v>
      </c>
      <c r="M459" s="120"/>
      <c r="N459" s="19">
        <v>5</v>
      </c>
      <c r="O459" s="120">
        <v>656</v>
      </c>
      <c r="P459" s="120">
        <v>2106</v>
      </c>
      <c r="Q459" s="19">
        <v>5</v>
      </c>
      <c r="R459" s="120">
        <v>188</v>
      </c>
      <c r="S459" s="120">
        <v>663</v>
      </c>
      <c r="T459" s="22"/>
      <c r="U459" s="22"/>
      <c r="V459" s="1"/>
      <c r="W459" s="121"/>
      <c r="X459" s="121"/>
      <c r="Y459" s="121"/>
      <c r="Z459" s="121"/>
      <c r="AA459" s="121"/>
      <c r="AB459" s="121"/>
      <c r="AC459" s="121"/>
      <c r="AD459" s="121"/>
      <c r="AE459" s="121"/>
      <c r="AF459" s="121"/>
      <c r="AG459" s="121"/>
      <c r="AH459" s="121"/>
      <c r="AI459" s="121"/>
    </row>
    <row r="460" s="4" customFormat="1" ht="38.25" spans="1:35">
      <c r="A460" s="24">
        <v>146</v>
      </c>
      <c r="B460" s="40" t="s">
        <v>91</v>
      </c>
      <c r="C460" s="24" t="s">
        <v>1104</v>
      </c>
      <c r="D460" s="24" t="s">
        <v>1105</v>
      </c>
      <c r="E460" s="25" t="s">
        <v>1607</v>
      </c>
      <c r="F460" s="24" t="s">
        <v>1608</v>
      </c>
      <c r="G460" s="25" t="s">
        <v>1609</v>
      </c>
      <c r="H460" s="24" t="s">
        <v>96</v>
      </c>
      <c r="I460" s="24" t="s">
        <v>214</v>
      </c>
      <c r="J460" s="24" t="s">
        <v>210</v>
      </c>
      <c r="K460" s="24">
        <v>5</v>
      </c>
      <c r="L460" s="24">
        <v>5</v>
      </c>
      <c r="M460" s="24"/>
      <c r="N460" s="24">
        <v>1</v>
      </c>
      <c r="O460" s="24">
        <v>20</v>
      </c>
      <c r="P460" s="24">
        <v>114</v>
      </c>
      <c r="Q460" s="24">
        <v>1</v>
      </c>
      <c r="R460" s="24">
        <v>12</v>
      </c>
      <c r="S460" s="24">
        <v>35</v>
      </c>
      <c r="T460" s="24" t="s">
        <v>1610</v>
      </c>
      <c r="U460" s="24" t="s">
        <v>164</v>
      </c>
      <c r="V460" s="1"/>
      <c r="W460" s="121"/>
      <c r="X460" s="121"/>
      <c r="Y460" s="121"/>
      <c r="Z460" s="121"/>
      <c r="AA460" s="121"/>
      <c r="AB460" s="121"/>
      <c r="AC460" s="121"/>
      <c r="AD460" s="121"/>
      <c r="AE460" s="121"/>
      <c r="AF460" s="121"/>
      <c r="AG460" s="121"/>
      <c r="AH460" s="121"/>
      <c r="AI460" s="121"/>
    </row>
    <row r="461" s="4" customFormat="1" ht="51" spans="1:35">
      <c r="A461" s="24">
        <v>147</v>
      </c>
      <c r="B461" s="40" t="s">
        <v>76</v>
      </c>
      <c r="C461" s="24" t="s">
        <v>1104</v>
      </c>
      <c r="D461" s="24" t="s">
        <v>1105</v>
      </c>
      <c r="E461" s="25" t="s">
        <v>1607</v>
      </c>
      <c r="F461" s="24" t="s">
        <v>1611</v>
      </c>
      <c r="G461" s="25" t="s">
        <v>1612</v>
      </c>
      <c r="H461" s="24" t="s">
        <v>79</v>
      </c>
      <c r="I461" s="40" t="s">
        <v>369</v>
      </c>
      <c r="J461" s="24" t="s">
        <v>210</v>
      </c>
      <c r="K461" s="40">
        <v>14</v>
      </c>
      <c r="L461" s="40">
        <v>14</v>
      </c>
      <c r="M461" s="40"/>
      <c r="N461" s="24">
        <v>1</v>
      </c>
      <c r="O461" s="24">
        <v>362</v>
      </c>
      <c r="P461" s="24">
        <v>1100</v>
      </c>
      <c r="Q461" s="24">
        <v>1</v>
      </c>
      <c r="R461" s="24">
        <v>98</v>
      </c>
      <c r="S461" s="24">
        <v>386</v>
      </c>
      <c r="T461" s="24" t="s">
        <v>1613</v>
      </c>
      <c r="U461" s="24" t="s">
        <v>164</v>
      </c>
      <c r="V461" s="1"/>
      <c r="W461" s="121"/>
      <c r="X461" s="121"/>
      <c r="Y461" s="121"/>
      <c r="Z461" s="121"/>
      <c r="AA461" s="121"/>
      <c r="AB461" s="121"/>
      <c r="AC461" s="121"/>
      <c r="AD461" s="121"/>
      <c r="AE461" s="121"/>
      <c r="AF461" s="121"/>
      <c r="AG461" s="121"/>
      <c r="AH461" s="121"/>
      <c r="AI461" s="121"/>
    </row>
    <row r="462" s="4" customFormat="1" ht="48" spans="1:35">
      <c r="A462" s="24">
        <v>148</v>
      </c>
      <c r="B462" s="38" t="s">
        <v>337</v>
      </c>
      <c r="C462" s="24" t="s">
        <v>1104</v>
      </c>
      <c r="D462" s="24" t="s">
        <v>1105</v>
      </c>
      <c r="E462" s="38" t="s">
        <v>1607</v>
      </c>
      <c r="F462" s="38" t="s">
        <v>1614</v>
      </c>
      <c r="G462" s="38" t="s">
        <v>1615</v>
      </c>
      <c r="H462" s="86" t="s">
        <v>79</v>
      </c>
      <c r="I462" s="38" t="s">
        <v>1616</v>
      </c>
      <c r="J462" s="33" t="s">
        <v>162</v>
      </c>
      <c r="K462" s="95">
        <v>12</v>
      </c>
      <c r="L462" s="93">
        <f>K462</f>
        <v>12</v>
      </c>
      <c r="M462" s="95"/>
      <c r="N462" s="24">
        <v>1</v>
      </c>
      <c r="O462" s="24">
        <v>146</v>
      </c>
      <c r="P462" s="24">
        <v>474</v>
      </c>
      <c r="Q462" s="24">
        <v>1</v>
      </c>
      <c r="R462" s="24">
        <v>32</v>
      </c>
      <c r="S462" s="24">
        <v>104</v>
      </c>
      <c r="T462" s="38" t="s">
        <v>1617</v>
      </c>
      <c r="U462" s="24" t="s">
        <v>164</v>
      </c>
      <c r="V462" s="1"/>
      <c r="W462" s="121"/>
      <c r="X462" s="121"/>
      <c r="Y462" s="121"/>
      <c r="Z462" s="121"/>
      <c r="AA462" s="121"/>
      <c r="AB462" s="121"/>
      <c r="AC462" s="121"/>
      <c r="AD462" s="121"/>
      <c r="AE462" s="121"/>
      <c r="AF462" s="121"/>
      <c r="AG462" s="121"/>
      <c r="AH462" s="121"/>
      <c r="AI462" s="121"/>
    </row>
    <row r="463" s="4" customFormat="1" ht="89.25" spans="1:35">
      <c r="A463" s="24">
        <v>149</v>
      </c>
      <c r="B463" s="24" t="s">
        <v>190</v>
      </c>
      <c r="C463" s="24" t="s">
        <v>1104</v>
      </c>
      <c r="D463" s="24" t="s">
        <v>1105</v>
      </c>
      <c r="E463" s="24" t="s">
        <v>1607</v>
      </c>
      <c r="F463" s="24" t="s">
        <v>1618</v>
      </c>
      <c r="G463" s="25" t="s">
        <v>1619</v>
      </c>
      <c r="H463" s="24" t="s">
        <v>79</v>
      </c>
      <c r="I463" s="24" t="s">
        <v>616</v>
      </c>
      <c r="J463" s="24" t="s">
        <v>1491</v>
      </c>
      <c r="K463" s="40">
        <v>5</v>
      </c>
      <c r="L463" s="40">
        <v>5</v>
      </c>
      <c r="M463" s="40"/>
      <c r="N463" s="24">
        <v>1</v>
      </c>
      <c r="O463" s="24">
        <v>24</v>
      </c>
      <c r="P463" s="24">
        <v>106</v>
      </c>
      <c r="Q463" s="24">
        <v>1</v>
      </c>
      <c r="R463" s="24">
        <v>14</v>
      </c>
      <c r="S463" s="24">
        <v>42</v>
      </c>
      <c r="T463" s="24" t="s">
        <v>1620</v>
      </c>
      <c r="U463" s="24" t="s">
        <v>164</v>
      </c>
      <c r="V463" s="1"/>
      <c r="W463" s="121"/>
      <c r="X463" s="121"/>
      <c r="Y463" s="121"/>
      <c r="Z463" s="121"/>
      <c r="AA463" s="121"/>
      <c r="AB463" s="121"/>
      <c r="AC463" s="121"/>
      <c r="AD463" s="121"/>
      <c r="AE463" s="121"/>
      <c r="AF463" s="121"/>
      <c r="AG463" s="121"/>
      <c r="AH463" s="121"/>
      <c r="AI463" s="121"/>
    </row>
    <row r="464" s="4" customFormat="1" ht="89.25" spans="1:35">
      <c r="A464" s="24">
        <v>150</v>
      </c>
      <c r="B464" s="24" t="s">
        <v>190</v>
      </c>
      <c r="C464" s="24" t="s">
        <v>1104</v>
      </c>
      <c r="D464" s="24" t="s">
        <v>1105</v>
      </c>
      <c r="E464" s="24" t="s">
        <v>1607</v>
      </c>
      <c r="F464" s="24" t="s">
        <v>1621</v>
      </c>
      <c r="G464" s="25" t="s">
        <v>1622</v>
      </c>
      <c r="H464" s="24" t="s">
        <v>79</v>
      </c>
      <c r="I464" s="24" t="s">
        <v>1623</v>
      </c>
      <c r="J464" s="24" t="s">
        <v>1491</v>
      </c>
      <c r="K464" s="40">
        <v>7.5</v>
      </c>
      <c r="L464" s="40">
        <v>7.5</v>
      </c>
      <c r="M464" s="40"/>
      <c r="N464" s="24">
        <v>1</v>
      </c>
      <c r="O464" s="24">
        <v>104</v>
      </c>
      <c r="P464" s="24">
        <v>312</v>
      </c>
      <c r="Q464" s="24">
        <v>1</v>
      </c>
      <c r="R464" s="24">
        <v>32</v>
      </c>
      <c r="S464" s="24">
        <v>96</v>
      </c>
      <c r="T464" s="24" t="s">
        <v>1624</v>
      </c>
      <c r="U464" s="24" t="s">
        <v>164</v>
      </c>
      <c r="V464" s="1"/>
      <c r="W464" s="121"/>
      <c r="X464" s="121"/>
      <c r="Y464" s="121"/>
      <c r="Z464" s="121"/>
      <c r="AA464" s="121"/>
      <c r="AB464" s="121"/>
      <c r="AC464" s="121"/>
      <c r="AD464" s="121"/>
      <c r="AE464" s="121"/>
      <c r="AF464" s="121"/>
      <c r="AG464" s="121"/>
      <c r="AH464" s="121"/>
      <c r="AI464" s="121"/>
    </row>
    <row r="465" s="4" customFormat="1" ht="38" customHeight="1" spans="1:35">
      <c r="A465" s="117">
        <v>4</v>
      </c>
      <c r="B465" s="118"/>
      <c r="C465" s="10" t="s">
        <v>1104</v>
      </c>
      <c r="D465" s="10" t="s">
        <v>1105</v>
      </c>
      <c r="E465" s="36" t="s">
        <v>1625</v>
      </c>
      <c r="F465" s="22"/>
      <c r="G465" s="103"/>
      <c r="H465" s="103"/>
      <c r="I465" s="22"/>
      <c r="J465" s="22"/>
      <c r="K465" s="120">
        <v>78</v>
      </c>
      <c r="L465" s="120">
        <v>78</v>
      </c>
      <c r="M465" s="120"/>
      <c r="N465" s="19">
        <v>13</v>
      </c>
      <c r="O465" s="120">
        <v>3082</v>
      </c>
      <c r="P465" s="120">
        <v>10231</v>
      </c>
      <c r="Q465" s="19">
        <v>7</v>
      </c>
      <c r="R465" s="120">
        <v>534</v>
      </c>
      <c r="S465" s="120">
        <v>1985</v>
      </c>
      <c r="T465" s="22"/>
      <c r="U465" s="22"/>
      <c r="V465" s="1"/>
      <c r="W465" s="121"/>
      <c r="X465" s="121"/>
      <c r="Y465" s="121"/>
      <c r="Z465" s="121"/>
      <c r="AA465" s="121"/>
      <c r="AB465" s="121"/>
      <c r="AC465" s="121"/>
      <c r="AD465" s="121"/>
      <c r="AE465" s="121"/>
      <c r="AF465" s="121"/>
      <c r="AG465" s="121"/>
      <c r="AH465" s="121"/>
      <c r="AI465" s="121"/>
    </row>
    <row r="466" s="4" customFormat="1" ht="51" spans="1:35">
      <c r="A466" s="24">
        <v>151</v>
      </c>
      <c r="B466" s="24" t="s">
        <v>84</v>
      </c>
      <c r="C466" s="24" t="s">
        <v>1104</v>
      </c>
      <c r="D466" s="24" t="s">
        <v>1105</v>
      </c>
      <c r="E466" s="25" t="s">
        <v>1625</v>
      </c>
      <c r="F466" s="24" t="s">
        <v>1626</v>
      </c>
      <c r="G466" s="25" t="s">
        <v>1627</v>
      </c>
      <c r="H466" s="24" t="s">
        <v>79</v>
      </c>
      <c r="I466" s="24" t="s">
        <v>87</v>
      </c>
      <c r="J466" s="24" t="s">
        <v>210</v>
      </c>
      <c r="K466" s="24">
        <v>23</v>
      </c>
      <c r="L466" s="24">
        <v>23</v>
      </c>
      <c r="M466" s="24"/>
      <c r="N466" s="24">
        <v>1</v>
      </c>
      <c r="O466" s="24">
        <v>635</v>
      </c>
      <c r="P466" s="24">
        <v>2196</v>
      </c>
      <c r="Q466" s="24">
        <v>1</v>
      </c>
      <c r="R466" s="24">
        <v>167</v>
      </c>
      <c r="S466" s="24">
        <v>652</v>
      </c>
      <c r="T466" s="24" t="s">
        <v>1628</v>
      </c>
      <c r="U466" s="24" t="s">
        <v>164</v>
      </c>
      <c r="V466" s="1"/>
      <c r="W466" s="121"/>
      <c r="X466" s="121"/>
      <c r="Y466" s="121"/>
      <c r="Z466" s="121"/>
      <c r="AA466" s="121"/>
      <c r="AB466" s="121"/>
      <c r="AC466" s="121"/>
      <c r="AD466" s="121"/>
      <c r="AE466" s="121"/>
      <c r="AF466" s="121"/>
      <c r="AG466" s="121"/>
      <c r="AH466" s="121"/>
      <c r="AI466" s="121"/>
    </row>
    <row r="467" s="4" customFormat="1" ht="114.75" spans="1:35">
      <c r="A467" s="24">
        <v>152</v>
      </c>
      <c r="B467" s="24" t="s">
        <v>145</v>
      </c>
      <c r="C467" s="24" t="s">
        <v>1104</v>
      </c>
      <c r="D467" s="24" t="s">
        <v>1105</v>
      </c>
      <c r="E467" s="25" t="s">
        <v>1625</v>
      </c>
      <c r="F467" s="24" t="s">
        <v>1396</v>
      </c>
      <c r="G467" s="25" t="s">
        <v>1629</v>
      </c>
      <c r="H467" s="24" t="s">
        <v>79</v>
      </c>
      <c r="I467" s="24" t="s">
        <v>494</v>
      </c>
      <c r="J467" s="24" t="s">
        <v>210</v>
      </c>
      <c r="K467" s="24">
        <v>9</v>
      </c>
      <c r="L467" s="24">
        <v>9</v>
      </c>
      <c r="M467" s="24"/>
      <c r="N467" s="24">
        <v>1</v>
      </c>
      <c r="O467" s="24">
        <v>986</v>
      </c>
      <c r="P467" s="24">
        <v>3179</v>
      </c>
      <c r="Q467" s="24">
        <v>0</v>
      </c>
      <c r="R467" s="24">
        <v>85</v>
      </c>
      <c r="S467" s="24">
        <v>304</v>
      </c>
      <c r="T467" s="24" t="s">
        <v>1398</v>
      </c>
      <c r="U467" s="24" t="s">
        <v>164</v>
      </c>
      <c r="V467" s="1"/>
      <c r="W467" s="121"/>
      <c r="X467" s="121"/>
      <c r="Y467" s="121"/>
      <c r="Z467" s="121"/>
      <c r="AA467" s="121"/>
      <c r="AB467" s="121"/>
      <c r="AC467" s="121"/>
      <c r="AD467" s="121"/>
      <c r="AE467" s="121"/>
      <c r="AF467" s="121"/>
      <c r="AG467" s="121"/>
      <c r="AH467" s="121"/>
      <c r="AI467" s="121"/>
    </row>
    <row r="468" s="4" customFormat="1" ht="51" spans="1:35">
      <c r="A468" s="24">
        <v>153</v>
      </c>
      <c r="B468" s="24" t="s">
        <v>170</v>
      </c>
      <c r="C468" s="24" t="s">
        <v>1104</v>
      </c>
      <c r="D468" s="24" t="s">
        <v>1105</v>
      </c>
      <c r="E468" s="25" t="s">
        <v>1625</v>
      </c>
      <c r="F468" s="24" t="s">
        <v>1407</v>
      </c>
      <c r="G468" s="25" t="s">
        <v>1630</v>
      </c>
      <c r="H468" s="24" t="s">
        <v>79</v>
      </c>
      <c r="I468" s="24" t="s">
        <v>1409</v>
      </c>
      <c r="J468" s="24" t="s">
        <v>210</v>
      </c>
      <c r="K468" s="24">
        <v>6</v>
      </c>
      <c r="L468" s="24">
        <v>6</v>
      </c>
      <c r="M468" s="24"/>
      <c r="N468" s="24">
        <v>1</v>
      </c>
      <c r="O468" s="24">
        <v>618</v>
      </c>
      <c r="P468" s="24">
        <v>1854</v>
      </c>
      <c r="Q468" s="24">
        <v>1</v>
      </c>
      <c r="R468" s="24">
        <v>91</v>
      </c>
      <c r="S468" s="24">
        <v>273</v>
      </c>
      <c r="T468" s="24" t="s">
        <v>1410</v>
      </c>
      <c r="U468" s="24" t="s">
        <v>164</v>
      </c>
      <c r="V468" s="1"/>
      <c r="W468" s="121"/>
      <c r="X468" s="121"/>
      <c r="Y468" s="121"/>
      <c r="Z468" s="121"/>
      <c r="AA468" s="121"/>
      <c r="AB468" s="121"/>
      <c r="AC468" s="121"/>
      <c r="AD468" s="121"/>
      <c r="AE468" s="121"/>
      <c r="AF468" s="121"/>
      <c r="AG468" s="121"/>
      <c r="AH468" s="121"/>
      <c r="AI468" s="121"/>
    </row>
    <row r="469" s="4" customFormat="1" ht="36" spans="1:35">
      <c r="A469" s="24">
        <v>154</v>
      </c>
      <c r="B469" s="28" t="s">
        <v>174</v>
      </c>
      <c r="C469" s="24" t="s">
        <v>1104</v>
      </c>
      <c r="D469" s="24" t="s">
        <v>1105</v>
      </c>
      <c r="E469" s="28" t="s">
        <v>1625</v>
      </c>
      <c r="F469" s="29" t="s">
        <v>1631</v>
      </c>
      <c r="G469" s="29" t="s">
        <v>1632</v>
      </c>
      <c r="H469" s="29" t="s">
        <v>79</v>
      </c>
      <c r="I469" s="53" t="s">
        <v>1633</v>
      </c>
      <c r="J469" s="53" t="s">
        <v>162</v>
      </c>
      <c r="K469" s="93">
        <v>20</v>
      </c>
      <c r="L469" s="54">
        <f>K469</f>
        <v>20</v>
      </c>
      <c r="M469" s="93"/>
      <c r="N469" s="24">
        <v>1</v>
      </c>
      <c r="O469" s="24">
        <v>226</v>
      </c>
      <c r="P469" s="24">
        <v>685</v>
      </c>
      <c r="Q469" s="24">
        <v>1</v>
      </c>
      <c r="R469" s="24">
        <v>53</v>
      </c>
      <c r="S469" s="24">
        <v>168</v>
      </c>
      <c r="T469" s="53" t="s">
        <v>1634</v>
      </c>
      <c r="U469" s="24" t="s">
        <v>164</v>
      </c>
      <c r="V469" s="1"/>
      <c r="W469" s="121"/>
      <c r="X469" s="121"/>
      <c r="Y469" s="121"/>
      <c r="Z469" s="121"/>
      <c r="AA469" s="121"/>
      <c r="AB469" s="121"/>
      <c r="AC469" s="121"/>
      <c r="AD469" s="121"/>
      <c r="AE469" s="121"/>
      <c r="AF469" s="121"/>
      <c r="AG469" s="121"/>
      <c r="AH469" s="121"/>
      <c r="AI469" s="121"/>
    </row>
    <row r="470" s="4" customFormat="1" ht="51" spans="1:35">
      <c r="A470" s="24">
        <v>155</v>
      </c>
      <c r="B470" s="24" t="s">
        <v>298</v>
      </c>
      <c r="C470" s="24" t="s">
        <v>1104</v>
      </c>
      <c r="D470" s="24" t="s">
        <v>1105</v>
      </c>
      <c r="E470" s="25" t="s">
        <v>1625</v>
      </c>
      <c r="F470" s="24" t="s">
        <v>1451</v>
      </c>
      <c r="G470" s="25" t="s">
        <v>1635</v>
      </c>
      <c r="H470" s="24" t="s">
        <v>79</v>
      </c>
      <c r="I470" s="24" t="s">
        <v>1453</v>
      </c>
      <c r="J470" s="24" t="s">
        <v>210</v>
      </c>
      <c r="K470" s="24">
        <v>6</v>
      </c>
      <c r="L470" s="24">
        <v>6</v>
      </c>
      <c r="M470" s="24"/>
      <c r="N470" s="24">
        <v>1</v>
      </c>
      <c r="O470" s="24">
        <v>481</v>
      </c>
      <c r="P470" s="24">
        <v>1717</v>
      </c>
      <c r="Q470" s="24">
        <v>0</v>
      </c>
      <c r="R470" s="24">
        <v>0</v>
      </c>
      <c r="S470" s="24">
        <v>0</v>
      </c>
      <c r="T470" s="24" t="s">
        <v>1454</v>
      </c>
      <c r="U470" s="24" t="s">
        <v>164</v>
      </c>
      <c r="V470" s="1"/>
      <c r="W470" s="121"/>
      <c r="X470" s="121"/>
      <c r="Y470" s="121"/>
      <c r="Z470" s="121"/>
      <c r="AA470" s="121"/>
      <c r="AB470" s="121"/>
      <c r="AC470" s="121"/>
      <c r="AD470" s="121"/>
      <c r="AE470" s="121"/>
      <c r="AF470" s="121"/>
      <c r="AG470" s="121"/>
      <c r="AH470" s="121"/>
      <c r="AI470" s="121"/>
    </row>
    <row r="471" s="4" customFormat="1" ht="76.5" spans="1:35">
      <c r="A471" s="24">
        <v>156</v>
      </c>
      <c r="B471" s="24" t="s">
        <v>272</v>
      </c>
      <c r="C471" s="24" t="s">
        <v>1104</v>
      </c>
      <c r="D471" s="24" t="s">
        <v>1105</v>
      </c>
      <c r="E471" s="24" t="s">
        <v>1625</v>
      </c>
      <c r="F471" s="24" t="s">
        <v>1636</v>
      </c>
      <c r="G471" s="25" t="s">
        <v>1637</v>
      </c>
      <c r="H471" s="24" t="s">
        <v>96</v>
      </c>
      <c r="I471" s="24" t="s">
        <v>275</v>
      </c>
      <c r="J471" s="24" t="s">
        <v>1491</v>
      </c>
      <c r="K471" s="40">
        <v>4</v>
      </c>
      <c r="L471" s="40">
        <v>4</v>
      </c>
      <c r="M471" s="40"/>
      <c r="N471" s="24">
        <v>1</v>
      </c>
      <c r="O471" s="24">
        <v>24</v>
      </c>
      <c r="P471" s="24">
        <v>112</v>
      </c>
      <c r="Q471" s="24">
        <v>1</v>
      </c>
      <c r="R471" s="24">
        <v>24</v>
      </c>
      <c r="S471" s="24">
        <v>112</v>
      </c>
      <c r="T471" s="24" t="s">
        <v>1638</v>
      </c>
      <c r="U471" s="24" t="s">
        <v>164</v>
      </c>
      <c r="V471" s="1"/>
      <c r="W471" s="121"/>
      <c r="X471" s="121"/>
      <c r="Y471" s="121"/>
      <c r="Z471" s="121"/>
      <c r="AA471" s="121"/>
      <c r="AB471" s="121"/>
      <c r="AC471" s="121"/>
      <c r="AD471" s="121"/>
      <c r="AE471" s="121"/>
      <c r="AF471" s="121"/>
      <c r="AG471" s="121"/>
      <c r="AH471" s="121"/>
      <c r="AI471" s="121"/>
    </row>
    <row r="472" s="4" customFormat="1" ht="63.75" spans="1:35">
      <c r="A472" s="24">
        <v>157</v>
      </c>
      <c r="B472" s="24" t="s">
        <v>708</v>
      </c>
      <c r="C472" s="24" t="s">
        <v>1104</v>
      </c>
      <c r="D472" s="24" t="s">
        <v>1105</v>
      </c>
      <c r="E472" s="24" t="s">
        <v>1625</v>
      </c>
      <c r="F472" s="24" t="s">
        <v>1639</v>
      </c>
      <c r="G472" s="25" t="s">
        <v>1640</v>
      </c>
      <c r="H472" s="24" t="s">
        <v>96</v>
      </c>
      <c r="I472" s="24" t="s">
        <v>711</v>
      </c>
      <c r="J472" s="24" t="s">
        <v>1491</v>
      </c>
      <c r="K472" s="40">
        <v>7</v>
      </c>
      <c r="L472" s="40">
        <v>7</v>
      </c>
      <c r="M472" s="40"/>
      <c r="N472" s="24">
        <v>6</v>
      </c>
      <c r="O472" s="24">
        <v>89</v>
      </c>
      <c r="P472" s="24">
        <v>390</v>
      </c>
      <c r="Q472" s="24">
        <v>2</v>
      </c>
      <c r="R472" s="24">
        <v>91</v>
      </c>
      <c r="S472" s="24">
        <v>378</v>
      </c>
      <c r="T472" s="24" t="s">
        <v>1641</v>
      </c>
      <c r="U472" s="24" t="s">
        <v>164</v>
      </c>
      <c r="V472" s="1"/>
      <c r="W472" s="121"/>
      <c r="X472" s="121"/>
      <c r="Y472" s="121"/>
      <c r="Z472" s="121"/>
      <c r="AA472" s="121"/>
      <c r="AB472" s="121"/>
      <c r="AC472" s="121"/>
      <c r="AD472" s="121"/>
      <c r="AE472" s="121"/>
      <c r="AF472" s="121"/>
      <c r="AG472" s="121"/>
      <c r="AH472" s="121"/>
      <c r="AI472" s="121"/>
    </row>
    <row r="473" s="4" customFormat="1" ht="76.5" spans="1:35">
      <c r="A473" s="24">
        <v>158</v>
      </c>
      <c r="B473" s="24" t="s">
        <v>402</v>
      </c>
      <c r="C473" s="24" t="s">
        <v>1104</v>
      </c>
      <c r="D473" s="24" t="s">
        <v>1105</v>
      </c>
      <c r="E473" s="24" t="s">
        <v>1625</v>
      </c>
      <c r="F473" s="24" t="s">
        <v>1642</v>
      </c>
      <c r="G473" s="25" t="s">
        <v>1643</v>
      </c>
      <c r="H473" s="24" t="s">
        <v>96</v>
      </c>
      <c r="I473" s="24" t="s">
        <v>520</v>
      </c>
      <c r="J473" s="24" t="s">
        <v>1491</v>
      </c>
      <c r="K473" s="40">
        <v>3</v>
      </c>
      <c r="L473" s="40">
        <v>3</v>
      </c>
      <c r="M473" s="40"/>
      <c r="N473" s="24">
        <v>1</v>
      </c>
      <c r="O473" s="24">
        <v>23</v>
      </c>
      <c r="P473" s="24">
        <v>98</v>
      </c>
      <c r="Q473" s="24">
        <v>1</v>
      </c>
      <c r="R473" s="24">
        <v>23</v>
      </c>
      <c r="S473" s="24">
        <v>98</v>
      </c>
      <c r="T473" s="24" t="s">
        <v>1644</v>
      </c>
      <c r="U473" s="24" t="s">
        <v>164</v>
      </c>
      <c r="V473" s="1"/>
      <c r="W473" s="121"/>
      <c r="X473" s="121"/>
      <c r="Y473" s="121"/>
      <c r="Z473" s="121"/>
      <c r="AA473" s="121"/>
      <c r="AB473" s="121"/>
      <c r="AC473" s="121"/>
      <c r="AD473" s="121"/>
      <c r="AE473" s="121"/>
      <c r="AF473" s="121"/>
      <c r="AG473" s="121"/>
      <c r="AH473" s="121"/>
      <c r="AI473" s="121"/>
    </row>
    <row r="474" s="4" customFormat="1" ht="38" customHeight="1" spans="1:35">
      <c r="A474" s="117" t="s">
        <v>334</v>
      </c>
      <c r="B474" s="118"/>
      <c r="C474" s="10" t="s">
        <v>1104</v>
      </c>
      <c r="D474" s="10" t="s">
        <v>1645</v>
      </c>
      <c r="E474" s="10"/>
      <c r="F474" s="22"/>
      <c r="G474" s="103"/>
      <c r="H474" s="103"/>
      <c r="I474" s="22"/>
      <c r="J474" s="22"/>
      <c r="K474" s="21">
        <v>237.95</v>
      </c>
      <c r="L474" s="21">
        <v>237.95</v>
      </c>
      <c r="M474" s="21"/>
      <c r="N474" s="10">
        <v>37</v>
      </c>
      <c r="O474" s="21">
        <v>12399</v>
      </c>
      <c r="P474" s="21">
        <v>54593</v>
      </c>
      <c r="Q474" s="10">
        <v>14</v>
      </c>
      <c r="R474" s="21">
        <v>1648</v>
      </c>
      <c r="S474" s="21">
        <v>5698</v>
      </c>
      <c r="T474" s="21"/>
      <c r="U474" s="22"/>
      <c r="V474" s="1"/>
      <c r="W474" s="121"/>
      <c r="X474" s="121"/>
      <c r="Y474" s="121"/>
      <c r="Z474" s="121"/>
      <c r="AA474" s="121"/>
      <c r="AB474" s="121"/>
      <c r="AC474" s="121"/>
      <c r="AD474" s="121"/>
      <c r="AE474" s="121"/>
      <c r="AF474" s="121"/>
      <c r="AG474" s="121"/>
      <c r="AH474" s="121"/>
      <c r="AI474" s="121"/>
    </row>
    <row r="475" s="4" customFormat="1" ht="38" customHeight="1" spans="1:35">
      <c r="A475" s="117">
        <v>1</v>
      </c>
      <c r="B475" s="118"/>
      <c r="C475" s="10" t="s">
        <v>1104</v>
      </c>
      <c r="D475" s="10" t="s">
        <v>1645</v>
      </c>
      <c r="E475" s="36" t="s">
        <v>1646</v>
      </c>
      <c r="F475" s="22"/>
      <c r="G475" s="103"/>
      <c r="H475" s="103"/>
      <c r="I475" s="22"/>
      <c r="J475" s="22"/>
      <c r="K475" s="120">
        <v>189.95</v>
      </c>
      <c r="L475" s="120">
        <v>189.95</v>
      </c>
      <c r="M475" s="120"/>
      <c r="N475" s="19">
        <v>28</v>
      </c>
      <c r="O475" s="120">
        <v>9385</v>
      </c>
      <c r="P475" s="120">
        <v>43412</v>
      </c>
      <c r="Q475" s="19">
        <v>11</v>
      </c>
      <c r="R475" s="120">
        <v>1136</v>
      </c>
      <c r="S475" s="120">
        <v>3964</v>
      </c>
      <c r="T475" s="22"/>
      <c r="U475" s="22"/>
      <c r="V475" s="1"/>
      <c r="W475" s="121"/>
      <c r="X475" s="121"/>
      <c r="Y475" s="121"/>
      <c r="Z475" s="121"/>
      <c r="AA475" s="121"/>
      <c r="AB475" s="121"/>
      <c r="AC475" s="121"/>
      <c r="AD475" s="121"/>
      <c r="AE475" s="121"/>
      <c r="AF475" s="121"/>
      <c r="AG475" s="121"/>
      <c r="AH475" s="121"/>
      <c r="AI475" s="121"/>
    </row>
    <row r="476" s="4" customFormat="1" ht="76.5" spans="1:35">
      <c r="A476" s="24">
        <v>1</v>
      </c>
      <c r="B476" s="40" t="s">
        <v>91</v>
      </c>
      <c r="C476" s="24" t="s">
        <v>1104</v>
      </c>
      <c r="D476" s="24" t="s">
        <v>1645</v>
      </c>
      <c r="E476" s="25" t="s">
        <v>1646</v>
      </c>
      <c r="F476" s="24" t="s">
        <v>1647</v>
      </c>
      <c r="G476" s="25" t="s">
        <v>1648</v>
      </c>
      <c r="H476" s="24" t="s">
        <v>96</v>
      </c>
      <c r="I476" s="24" t="s">
        <v>214</v>
      </c>
      <c r="J476" s="24" t="s">
        <v>210</v>
      </c>
      <c r="K476" s="24">
        <v>9.6</v>
      </c>
      <c r="L476" s="24">
        <v>9.6</v>
      </c>
      <c r="M476" s="24"/>
      <c r="N476" s="24">
        <v>1</v>
      </c>
      <c r="O476" s="24">
        <v>35</v>
      </c>
      <c r="P476" s="24">
        <v>110</v>
      </c>
      <c r="Q476" s="24">
        <v>1</v>
      </c>
      <c r="R476" s="24">
        <v>15</v>
      </c>
      <c r="S476" s="24">
        <v>44</v>
      </c>
      <c r="T476" s="24" t="s">
        <v>1649</v>
      </c>
      <c r="U476" s="24" t="s">
        <v>164</v>
      </c>
      <c r="V476" s="1"/>
      <c r="W476" s="121"/>
      <c r="X476" s="121"/>
      <c r="Y476" s="121"/>
      <c r="Z476" s="121"/>
      <c r="AA476" s="121"/>
      <c r="AB476" s="121"/>
      <c r="AC476" s="121"/>
      <c r="AD476" s="121"/>
      <c r="AE476" s="121"/>
      <c r="AF476" s="121"/>
      <c r="AG476" s="121"/>
      <c r="AH476" s="121"/>
      <c r="AI476" s="121"/>
    </row>
    <row r="477" s="4" customFormat="1" ht="84" spans="1:35">
      <c r="A477" s="24">
        <v>2</v>
      </c>
      <c r="B477" s="38" t="s">
        <v>76</v>
      </c>
      <c r="C477" s="24" t="s">
        <v>1104</v>
      </c>
      <c r="D477" s="38" t="s">
        <v>1645</v>
      </c>
      <c r="E477" s="38" t="s">
        <v>1646</v>
      </c>
      <c r="F477" s="38" t="s">
        <v>1650</v>
      </c>
      <c r="G477" s="38" t="s">
        <v>1651</v>
      </c>
      <c r="H477" s="86" t="s">
        <v>79</v>
      </c>
      <c r="I477" s="38" t="s">
        <v>1652</v>
      </c>
      <c r="J477" s="38" t="s">
        <v>1335</v>
      </c>
      <c r="K477" s="38">
        <v>5</v>
      </c>
      <c r="L477" s="100">
        <v>5</v>
      </c>
      <c r="M477" s="100"/>
      <c r="N477" s="24">
        <v>1</v>
      </c>
      <c r="O477" s="24">
        <v>102</v>
      </c>
      <c r="P477" s="24">
        <v>410</v>
      </c>
      <c r="Q477" s="24">
        <v>0</v>
      </c>
      <c r="R477" s="24">
        <v>0</v>
      </c>
      <c r="S477" s="24">
        <v>0</v>
      </c>
      <c r="T477" s="114" t="s">
        <v>1653</v>
      </c>
      <c r="U477" s="38" t="s">
        <v>164</v>
      </c>
      <c r="V477" s="1"/>
      <c r="W477" s="121"/>
      <c r="X477" s="121"/>
      <c r="Y477" s="121"/>
      <c r="Z477" s="121"/>
      <c r="AA477" s="121"/>
      <c r="AB477" s="121"/>
      <c r="AC477" s="121"/>
      <c r="AD477" s="121"/>
      <c r="AE477" s="121"/>
      <c r="AF477" s="121"/>
      <c r="AG477" s="121"/>
      <c r="AH477" s="121"/>
      <c r="AI477" s="121"/>
    </row>
    <row r="478" s="4" customFormat="1" ht="51" spans="1:35">
      <c r="A478" s="24">
        <v>3</v>
      </c>
      <c r="B478" s="24" t="s">
        <v>84</v>
      </c>
      <c r="C478" s="24" t="s">
        <v>1104</v>
      </c>
      <c r="D478" s="24" t="s">
        <v>1645</v>
      </c>
      <c r="E478" s="25" t="s">
        <v>1646</v>
      </c>
      <c r="F478" s="24" t="s">
        <v>1654</v>
      </c>
      <c r="G478" s="25" t="s">
        <v>1655</v>
      </c>
      <c r="H478" s="24" t="s">
        <v>79</v>
      </c>
      <c r="I478" s="24" t="s">
        <v>1656</v>
      </c>
      <c r="J478" s="24" t="s">
        <v>210</v>
      </c>
      <c r="K478" s="24">
        <v>6</v>
      </c>
      <c r="L478" s="24">
        <v>6</v>
      </c>
      <c r="M478" s="24"/>
      <c r="N478" s="24">
        <v>1</v>
      </c>
      <c r="O478" s="24">
        <v>550</v>
      </c>
      <c r="P478" s="24">
        <v>1785</v>
      </c>
      <c r="Q478" s="24">
        <v>0</v>
      </c>
      <c r="R478" s="24">
        <v>60</v>
      </c>
      <c r="S478" s="24">
        <v>195</v>
      </c>
      <c r="T478" s="24" t="s">
        <v>1657</v>
      </c>
      <c r="U478" s="24" t="s">
        <v>164</v>
      </c>
      <c r="V478" s="1"/>
      <c r="W478" s="121"/>
      <c r="X478" s="121"/>
      <c r="Y478" s="121"/>
      <c r="Z478" s="121"/>
      <c r="AA478" s="121"/>
      <c r="AB478" s="121"/>
      <c r="AC478" s="121"/>
      <c r="AD478" s="121"/>
      <c r="AE478" s="121"/>
      <c r="AF478" s="121"/>
      <c r="AG478" s="121"/>
      <c r="AH478" s="121"/>
      <c r="AI478" s="121"/>
    </row>
    <row r="479" s="4" customFormat="1" ht="51" spans="1:35">
      <c r="A479" s="24">
        <v>4</v>
      </c>
      <c r="B479" s="24" t="s">
        <v>248</v>
      </c>
      <c r="C479" s="24" t="s">
        <v>1104</v>
      </c>
      <c r="D479" s="24" t="s">
        <v>1645</v>
      </c>
      <c r="E479" s="25" t="s">
        <v>1646</v>
      </c>
      <c r="F479" s="24" t="s">
        <v>1359</v>
      </c>
      <c r="G479" s="25" t="s">
        <v>1658</v>
      </c>
      <c r="H479" s="24" t="s">
        <v>79</v>
      </c>
      <c r="I479" s="24" t="s">
        <v>401</v>
      </c>
      <c r="J479" s="24" t="s">
        <v>210</v>
      </c>
      <c r="K479" s="24">
        <v>4</v>
      </c>
      <c r="L479" s="24">
        <v>4</v>
      </c>
      <c r="M479" s="24"/>
      <c r="N479" s="24">
        <v>1</v>
      </c>
      <c r="O479" s="24">
        <v>956</v>
      </c>
      <c r="P479" s="24">
        <v>3002</v>
      </c>
      <c r="Q479" s="24">
        <v>0</v>
      </c>
      <c r="R479" s="24">
        <v>89</v>
      </c>
      <c r="S479" s="24">
        <v>318</v>
      </c>
      <c r="T479" s="24" t="s">
        <v>1361</v>
      </c>
      <c r="U479" s="24" t="s">
        <v>164</v>
      </c>
      <c r="V479" s="1"/>
      <c r="W479" s="121"/>
      <c r="X479" s="121"/>
      <c r="Y479" s="121"/>
      <c r="Z479" s="121"/>
      <c r="AA479" s="121"/>
      <c r="AB479" s="121"/>
      <c r="AC479" s="121"/>
      <c r="AD479" s="121"/>
      <c r="AE479" s="121"/>
      <c r="AF479" s="121"/>
      <c r="AG479" s="121"/>
      <c r="AH479" s="121"/>
      <c r="AI479" s="121"/>
    </row>
    <row r="480" s="4" customFormat="1" ht="51" spans="1:35">
      <c r="A480" s="24">
        <v>5</v>
      </c>
      <c r="B480" s="24" t="s">
        <v>248</v>
      </c>
      <c r="C480" s="24" t="s">
        <v>1104</v>
      </c>
      <c r="D480" s="24" t="s">
        <v>1645</v>
      </c>
      <c r="E480" s="25" t="s">
        <v>1646</v>
      </c>
      <c r="F480" s="24" t="s">
        <v>1362</v>
      </c>
      <c r="G480" s="25" t="s">
        <v>1659</v>
      </c>
      <c r="H480" s="24" t="s">
        <v>79</v>
      </c>
      <c r="I480" s="24" t="s">
        <v>1364</v>
      </c>
      <c r="J480" s="24" t="s">
        <v>210</v>
      </c>
      <c r="K480" s="24">
        <v>3</v>
      </c>
      <c r="L480" s="24">
        <v>3</v>
      </c>
      <c r="M480" s="24"/>
      <c r="N480" s="24">
        <v>1</v>
      </c>
      <c r="O480" s="24">
        <v>312</v>
      </c>
      <c r="P480" s="24">
        <v>926</v>
      </c>
      <c r="Q480" s="24">
        <v>0</v>
      </c>
      <c r="R480" s="24">
        <v>55</v>
      </c>
      <c r="S480" s="24">
        <v>120</v>
      </c>
      <c r="T480" s="24" t="s">
        <v>1365</v>
      </c>
      <c r="U480" s="24" t="s">
        <v>164</v>
      </c>
      <c r="V480" s="1"/>
      <c r="W480" s="121"/>
      <c r="X480" s="121"/>
      <c r="Y480" s="121"/>
      <c r="Z480" s="121"/>
      <c r="AA480" s="121"/>
      <c r="AB480" s="121"/>
      <c r="AC480" s="121"/>
      <c r="AD480" s="121"/>
      <c r="AE480" s="121"/>
      <c r="AF480" s="121"/>
      <c r="AG480" s="121"/>
      <c r="AH480" s="121"/>
      <c r="AI480" s="121"/>
    </row>
    <row r="481" s="4" customFormat="1" ht="63.75" spans="1:35">
      <c r="A481" s="24">
        <v>6</v>
      </c>
      <c r="B481" s="24" t="s">
        <v>235</v>
      </c>
      <c r="C481" s="24" t="s">
        <v>1104</v>
      </c>
      <c r="D481" s="24" t="s">
        <v>1645</v>
      </c>
      <c r="E481" s="25" t="s">
        <v>1646</v>
      </c>
      <c r="F481" s="24" t="s">
        <v>1660</v>
      </c>
      <c r="G481" s="25" t="s">
        <v>1661</v>
      </c>
      <c r="H481" s="24" t="s">
        <v>79</v>
      </c>
      <c r="I481" s="24" t="s">
        <v>1662</v>
      </c>
      <c r="J481" s="24" t="s">
        <v>210</v>
      </c>
      <c r="K481" s="24">
        <v>10</v>
      </c>
      <c r="L481" s="24">
        <v>10</v>
      </c>
      <c r="M481" s="24"/>
      <c r="N481" s="24">
        <v>1</v>
      </c>
      <c r="O481" s="24">
        <v>619</v>
      </c>
      <c r="P481" s="24">
        <v>2468</v>
      </c>
      <c r="Q481" s="24">
        <v>0</v>
      </c>
      <c r="R481" s="24">
        <v>73</v>
      </c>
      <c r="S481" s="24">
        <v>274</v>
      </c>
      <c r="T481" s="24" t="s">
        <v>1663</v>
      </c>
      <c r="U481" s="24" t="s">
        <v>164</v>
      </c>
      <c r="V481" s="1"/>
      <c r="W481" s="121"/>
      <c r="X481" s="121"/>
      <c r="Y481" s="121"/>
      <c r="Z481" s="121"/>
      <c r="AA481" s="121"/>
      <c r="AB481" s="121"/>
      <c r="AC481" s="121"/>
      <c r="AD481" s="121"/>
      <c r="AE481" s="121"/>
      <c r="AF481" s="121"/>
      <c r="AG481" s="121"/>
      <c r="AH481" s="121"/>
      <c r="AI481" s="121"/>
    </row>
    <row r="482" s="4" customFormat="1" ht="76.5" spans="1:35">
      <c r="A482" s="24">
        <v>7</v>
      </c>
      <c r="B482" s="24" t="s">
        <v>235</v>
      </c>
      <c r="C482" s="24" t="s">
        <v>1104</v>
      </c>
      <c r="D482" s="24" t="s">
        <v>1645</v>
      </c>
      <c r="E482" s="25" t="s">
        <v>1646</v>
      </c>
      <c r="F482" s="24" t="s">
        <v>1664</v>
      </c>
      <c r="G482" s="25" t="s">
        <v>1665</v>
      </c>
      <c r="H482" s="24" t="s">
        <v>79</v>
      </c>
      <c r="I482" s="24" t="s">
        <v>500</v>
      </c>
      <c r="J482" s="24" t="s">
        <v>210</v>
      </c>
      <c r="K482" s="24">
        <v>8</v>
      </c>
      <c r="L482" s="24">
        <v>8</v>
      </c>
      <c r="M482" s="24"/>
      <c r="N482" s="24">
        <v>1</v>
      </c>
      <c r="O482" s="24">
        <v>782</v>
      </c>
      <c r="P482" s="24">
        <v>2768</v>
      </c>
      <c r="Q482" s="24">
        <v>0</v>
      </c>
      <c r="R482" s="24">
        <v>52</v>
      </c>
      <c r="S482" s="24">
        <v>150</v>
      </c>
      <c r="T482" s="24" t="s">
        <v>1666</v>
      </c>
      <c r="U482" s="24" t="s">
        <v>164</v>
      </c>
      <c r="V482" s="1"/>
      <c r="W482" s="121"/>
      <c r="X482" s="121"/>
      <c r="Y482" s="121"/>
      <c r="Z482" s="121"/>
      <c r="AA482" s="121"/>
      <c r="AB482" s="121"/>
      <c r="AC482" s="121"/>
      <c r="AD482" s="121"/>
      <c r="AE482" s="121"/>
      <c r="AF482" s="121"/>
      <c r="AG482" s="121"/>
      <c r="AH482" s="121"/>
      <c r="AI482" s="121"/>
    </row>
    <row r="483" s="4" customFormat="1" ht="76.5" spans="1:35">
      <c r="A483" s="24">
        <v>8</v>
      </c>
      <c r="B483" s="24" t="s">
        <v>165</v>
      </c>
      <c r="C483" s="24" t="s">
        <v>1104</v>
      </c>
      <c r="D483" s="24" t="s">
        <v>1645</v>
      </c>
      <c r="E483" s="25" t="s">
        <v>1646</v>
      </c>
      <c r="F483" s="24" t="s">
        <v>1667</v>
      </c>
      <c r="G483" s="25" t="s">
        <v>1668</v>
      </c>
      <c r="H483" s="24" t="s">
        <v>79</v>
      </c>
      <c r="I483" s="24" t="s">
        <v>1669</v>
      </c>
      <c r="J483" s="24" t="s">
        <v>210</v>
      </c>
      <c r="K483" s="24">
        <v>5</v>
      </c>
      <c r="L483" s="24">
        <v>5</v>
      </c>
      <c r="M483" s="24"/>
      <c r="N483" s="24">
        <v>1</v>
      </c>
      <c r="O483" s="24">
        <v>370</v>
      </c>
      <c r="P483" s="24">
        <v>1294</v>
      </c>
      <c r="Q483" s="24">
        <v>0</v>
      </c>
      <c r="R483" s="24">
        <v>59</v>
      </c>
      <c r="S483" s="24">
        <v>230</v>
      </c>
      <c r="T483" s="24" t="s">
        <v>1670</v>
      </c>
      <c r="U483" s="24" t="s">
        <v>164</v>
      </c>
      <c r="V483" s="1"/>
      <c r="W483" s="121"/>
      <c r="X483" s="121"/>
      <c r="Y483" s="121"/>
      <c r="Z483" s="121"/>
      <c r="AA483" s="121"/>
      <c r="AB483" s="121"/>
      <c r="AC483" s="121"/>
      <c r="AD483" s="121"/>
      <c r="AE483" s="121"/>
      <c r="AF483" s="121"/>
      <c r="AG483" s="121"/>
      <c r="AH483" s="121"/>
      <c r="AI483" s="121"/>
    </row>
    <row r="484" s="4" customFormat="1" ht="63.75" spans="1:35">
      <c r="A484" s="24">
        <v>9</v>
      </c>
      <c r="B484" s="24" t="s">
        <v>145</v>
      </c>
      <c r="C484" s="24" t="s">
        <v>1104</v>
      </c>
      <c r="D484" s="24" t="s">
        <v>1645</v>
      </c>
      <c r="E484" s="25" t="s">
        <v>1646</v>
      </c>
      <c r="F484" s="24" t="s">
        <v>1391</v>
      </c>
      <c r="G484" s="25" t="s">
        <v>1671</v>
      </c>
      <c r="H484" s="24" t="s">
        <v>79</v>
      </c>
      <c r="I484" s="24" t="s">
        <v>1393</v>
      </c>
      <c r="J484" s="24" t="s">
        <v>210</v>
      </c>
      <c r="K484" s="24">
        <v>8</v>
      </c>
      <c r="L484" s="24">
        <v>8</v>
      </c>
      <c r="M484" s="24"/>
      <c r="N484" s="24">
        <v>1</v>
      </c>
      <c r="O484" s="24">
        <v>660</v>
      </c>
      <c r="P484" s="24">
        <v>2714</v>
      </c>
      <c r="Q484" s="24">
        <v>0</v>
      </c>
      <c r="R484" s="24">
        <v>90</v>
      </c>
      <c r="S484" s="24">
        <v>283</v>
      </c>
      <c r="T484" s="24" t="s">
        <v>1394</v>
      </c>
      <c r="U484" s="24" t="s">
        <v>164</v>
      </c>
      <c r="V484" s="1"/>
      <c r="W484" s="121"/>
      <c r="X484" s="121"/>
      <c r="Y484" s="121"/>
      <c r="Z484" s="121"/>
      <c r="AA484" s="121"/>
      <c r="AB484" s="121"/>
      <c r="AC484" s="121"/>
      <c r="AD484" s="121"/>
      <c r="AE484" s="121"/>
      <c r="AF484" s="121"/>
      <c r="AG484" s="121"/>
      <c r="AH484" s="121"/>
      <c r="AI484" s="121"/>
    </row>
    <row r="485" s="4" customFormat="1" ht="51" spans="1:35">
      <c r="A485" s="24">
        <v>10</v>
      </c>
      <c r="B485" s="24" t="s">
        <v>145</v>
      </c>
      <c r="C485" s="24" t="s">
        <v>1104</v>
      </c>
      <c r="D485" s="24" t="s">
        <v>1645</v>
      </c>
      <c r="E485" s="25" t="s">
        <v>1646</v>
      </c>
      <c r="F485" s="24" t="s">
        <v>1396</v>
      </c>
      <c r="G485" s="25" t="s">
        <v>1672</v>
      </c>
      <c r="H485" s="24" t="s">
        <v>79</v>
      </c>
      <c r="I485" s="24" t="s">
        <v>494</v>
      </c>
      <c r="J485" s="24" t="s">
        <v>210</v>
      </c>
      <c r="K485" s="24">
        <v>7</v>
      </c>
      <c r="L485" s="24">
        <v>7</v>
      </c>
      <c r="M485" s="24"/>
      <c r="N485" s="24">
        <v>1</v>
      </c>
      <c r="O485" s="24">
        <v>986</v>
      </c>
      <c r="P485" s="24">
        <v>3179</v>
      </c>
      <c r="Q485" s="24">
        <v>0</v>
      </c>
      <c r="R485" s="24">
        <v>85</v>
      </c>
      <c r="S485" s="24">
        <v>304</v>
      </c>
      <c r="T485" s="24" t="s">
        <v>1398</v>
      </c>
      <c r="U485" s="24" t="s">
        <v>164</v>
      </c>
      <c r="V485" s="1"/>
      <c r="W485" s="121"/>
      <c r="X485" s="121"/>
      <c r="Y485" s="121"/>
      <c r="Z485" s="121"/>
      <c r="AA485" s="121"/>
      <c r="AB485" s="121"/>
      <c r="AC485" s="121"/>
      <c r="AD485" s="121"/>
      <c r="AE485" s="121"/>
      <c r="AF485" s="121"/>
      <c r="AG485" s="121"/>
      <c r="AH485" s="121"/>
      <c r="AI485" s="121"/>
    </row>
    <row r="486" s="4" customFormat="1" ht="51" spans="1:35">
      <c r="A486" s="24">
        <v>11</v>
      </c>
      <c r="B486" s="24" t="s">
        <v>111</v>
      </c>
      <c r="C486" s="24" t="s">
        <v>1104</v>
      </c>
      <c r="D486" s="24" t="s">
        <v>1645</v>
      </c>
      <c r="E486" s="25" t="s">
        <v>1646</v>
      </c>
      <c r="F486" s="24" t="s">
        <v>1673</v>
      </c>
      <c r="G486" s="25" t="s">
        <v>1674</v>
      </c>
      <c r="H486" s="24" t="s">
        <v>79</v>
      </c>
      <c r="I486" s="24" t="s">
        <v>122</v>
      </c>
      <c r="J486" s="24" t="s">
        <v>210</v>
      </c>
      <c r="K486" s="24">
        <v>15</v>
      </c>
      <c r="L486" s="24">
        <v>15</v>
      </c>
      <c r="M486" s="24"/>
      <c r="N486" s="24">
        <v>1</v>
      </c>
      <c r="O486" s="24">
        <v>45</v>
      </c>
      <c r="P486" s="24">
        <v>168</v>
      </c>
      <c r="Q486" s="24">
        <v>1</v>
      </c>
      <c r="R486" s="24">
        <v>4</v>
      </c>
      <c r="S486" s="24">
        <v>16</v>
      </c>
      <c r="T486" s="24" t="s">
        <v>1675</v>
      </c>
      <c r="U486" s="24" t="s">
        <v>164</v>
      </c>
      <c r="V486" s="1"/>
      <c r="W486" s="121"/>
      <c r="X486" s="121"/>
      <c r="Y486" s="121"/>
      <c r="Z486" s="121"/>
      <c r="AA486" s="121"/>
      <c r="AB486" s="121"/>
      <c r="AC486" s="121"/>
      <c r="AD486" s="121"/>
      <c r="AE486" s="121"/>
      <c r="AF486" s="121"/>
      <c r="AG486" s="121"/>
      <c r="AH486" s="121"/>
      <c r="AI486" s="121"/>
    </row>
    <row r="487" s="4" customFormat="1" ht="63.75" spans="1:35">
      <c r="A487" s="24">
        <v>12</v>
      </c>
      <c r="B487" s="24" t="s">
        <v>76</v>
      </c>
      <c r="C487" s="24" t="s">
        <v>1104</v>
      </c>
      <c r="D487" s="24" t="s">
        <v>1645</v>
      </c>
      <c r="E487" s="25" t="s">
        <v>1646</v>
      </c>
      <c r="F487" s="24" t="s">
        <v>1676</v>
      </c>
      <c r="G487" s="25" t="s">
        <v>1677</v>
      </c>
      <c r="H487" s="24" t="s">
        <v>79</v>
      </c>
      <c r="I487" s="24" t="s">
        <v>1678</v>
      </c>
      <c r="J487" s="24" t="s">
        <v>210</v>
      </c>
      <c r="K487" s="24">
        <v>10</v>
      </c>
      <c r="L487" s="24">
        <v>10</v>
      </c>
      <c r="M487" s="24"/>
      <c r="N487" s="24">
        <v>1</v>
      </c>
      <c r="O487" s="24">
        <v>210</v>
      </c>
      <c r="P487" s="24">
        <v>800</v>
      </c>
      <c r="Q487" s="24">
        <v>0</v>
      </c>
      <c r="R487" s="24">
        <v>4</v>
      </c>
      <c r="S487" s="24">
        <v>6</v>
      </c>
      <c r="T487" s="24" t="s">
        <v>1679</v>
      </c>
      <c r="U487" s="24" t="s">
        <v>164</v>
      </c>
      <c r="V487" s="1"/>
      <c r="W487" s="121"/>
      <c r="X487" s="121"/>
      <c r="Y487" s="121"/>
      <c r="Z487" s="121"/>
      <c r="AA487" s="121"/>
      <c r="AB487" s="121"/>
      <c r="AC487" s="121"/>
      <c r="AD487" s="121"/>
      <c r="AE487" s="121"/>
      <c r="AF487" s="121"/>
      <c r="AG487" s="121"/>
      <c r="AH487" s="121"/>
      <c r="AI487" s="121"/>
    </row>
    <row r="488" s="4" customFormat="1" ht="242.25" spans="1:35">
      <c r="A488" s="24">
        <v>13</v>
      </c>
      <c r="B488" s="24" t="s">
        <v>91</v>
      </c>
      <c r="C488" s="24" t="s">
        <v>1104</v>
      </c>
      <c r="D488" s="24" t="s">
        <v>1645</v>
      </c>
      <c r="E488" s="25" t="s">
        <v>1646</v>
      </c>
      <c r="F488" s="24" t="s">
        <v>1680</v>
      </c>
      <c r="G488" s="25" t="s">
        <v>1681</v>
      </c>
      <c r="H488" s="24" t="s">
        <v>79</v>
      </c>
      <c r="I488" s="24" t="s">
        <v>1682</v>
      </c>
      <c r="J488" s="24" t="s">
        <v>210</v>
      </c>
      <c r="K488" s="24">
        <v>14</v>
      </c>
      <c r="L488" s="24">
        <v>14</v>
      </c>
      <c r="M488" s="24"/>
      <c r="N488" s="24">
        <v>1</v>
      </c>
      <c r="O488" s="24">
        <v>450</v>
      </c>
      <c r="P488" s="24">
        <v>1400</v>
      </c>
      <c r="Q488" s="24">
        <v>1</v>
      </c>
      <c r="R488" s="24">
        <v>45</v>
      </c>
      <c r="S488" s="24">
        <v>130</v>
      </c>
      <c r="T488" s="24" t="s">
        <v>1446</v>
      </c>
      <c r="U488" s="24" t="s">
        <v>164</v>
      </c>
      <c r="V488" s="1"/>
      <c r="W488" s="121"/>
      <c r="X488" s="121"/>
      <c r="Y488" s="121"/>
      <c r="Z488" s="121"/>
      <c r="AA488" s="121"/>
      <c r="AB488" s="121"/>
      <c r="AC488" s="121"/>
      <c r="AD488" s="121"/>
      <c r="AE488" s="121"/>
      <c r="AF488" s="121"/>
      <c r="AG488" s="121"/>
      <c r="AH488" s="121"/>
      <c r="AI488" s="121"/>
    </row>
    <row r="489" s="4" customFormat="1" ht="51" spans="1:35">
      <c r="A489" s="24">
        <v>14</v>
      </c>
      <c r="B489" s="24" t="s">
        <v>402</v>
      </c>
      <c r="C489" s="24" t="s">
        <v>1104</v>
      </c>
      <c r="D489" s="24" t="s">
        <v>1645</v>
      </c>
      <c r="E489" s="25" t="s">
        <v>1646</v>
      </c>
      <c r="F489" s="24" t="s">
        <v>1683</v>
      </c>
      <c r="G489" s="25" t="s">
        <v>1684</v>
      </c>
      <c r="H489" s="24" t="s">
        <v>79</v>
      </c>
      <c r="I489" s="24" t="s">
        <v>559</v>
      </c>
      <c r="J489" s="24" t="s">
        <v>210</v>
      </c>
      <c r="K489" s="24">
        <v>10</v>
      </c>
      <c r="L489" s="24">
        <v>10</v>
      </c>
      <c r="M489" s="24"/>
      <c r="N489" s="24">
        <v>1</v>
      </c>
      <c r="O489" s="24">
        <v>84</v>
      </c>
      <c r="P489" s="24">
        <v>236</v>
      </c>
      <c r="Q489" s="24">
        <v>1</v>
      </c>
      <c r="R489" s="24">
        <v>6</v>
      </c>
      <c r="S489" s="24">
        <v>15</v>
      </c>
      <c r="T489" s="24" t="s">
        <v>1685</v>
      </c>
      <c r="U489" s="24" t="s">
        <v>164</v>
      </c>
      <c r="V489" s="1"/>
      <c r="W489" s="121"/>
      <c r="X489" s="121"/>
      <c r="Y489" s="121"/>
      <c r="Z489" s="121"/>
      <c r="AA489" s="121"/>
      <c r="AB489" s="121"/>
      <c r="AC489" s="121"/>
      <c r="AD489" s="121"/>
      <c r="AE489" s="121"/>
      <c r="AF489" s="121"/>
      <c r="AG489" s="121"/>
      <c r="AH489" s="121"/>
      <c r="AI489" s="121"/>
    </row>
    <row r="490" s="4" customFormat="1" ht="63.75" spans="1:35">
      <c r="A490" s="24">
        <v>15</v>
      </c>
      <c r="B490" s="24" t="s">
        <v>318</v>
      </c>
      <c r="C490" s="24" t="s">
        <v>1104</v>
      </c>
      <c r="D490" s="24" t="s">
        <v>1645</v>
      </c>
      <c r="E490" s="25" t="s">
        <v>1646</v>
      </c>
      <c r="F490" s="24" t="s">
        <v>1465</v>
      </c>
      <c r="G490" s="25" t="s">
        <v>1686</v>
      </c>
      <c r="H490" s="24" t="s">
        <v>79</v>
      </c>
      <c r="I490" s="24" t="s">
        <v>1467</v>
      </c>
      <c r="J490" s="24" t="s">
        <v>210</v>
      </c>
      <c r="K490" s="24">
        <v>8</v>
      </c>
      <c r="L490" s="24">
        <v>8</v>
      </c>
      <c r="M490" s="24"/>
      <c r="N490" s="24">
        <v>1</v>
      </c>
      <c r="O490" s="24">
        <v>12</v>
      </c>
      <c r="P490" s="24">
        <v>49</v>
      </c>
      <c r="Q490" s="24">
        <v>1</v>
      </c>
      <c r="R490" s="24">
        <v>2</v>
      </c>
      <c r="S490" s="24">
        <v>8</v>
      </c>
      <c r="T490" s="24" t="s">
        <v>1468</v>
      </c>
      <c r="U490" s="24" t="s">
        <v>164</v>
      </c>
      <c r="V490" s="1"/>
      <c r="W490" s="121"/>
      <c r="X490" s="121"/>
      <c r="Y490" s="121"/>
      <c r="Z490" s="121"/>
      <c r="AA490" s="121"/>
      <c r="AB490" s="121"/>
      <c r="AC490" s="121"/>
      <c r="AD490" s="121"/>
      <c r="AE490" s="121"/>
      <c r="AF490" s="121"/>
      <c r="AG490" s="121"/>
      <c r="AH490" s="121"/>
      <c r="AI490" s="121"/>
    </row>
    <row r="491" s="4" customFormat="1" ht="51" spans="1:35">
      <c r="A491" s="24">
        <v>16</v>
      </c>
      <c r="B491" s="24" t="s">
        <v>105</v>
      </c>
      <c r="C491" s="24" t="s">
        <v>1104</v>
      </c>
      <c r="D491" s="24" t="s">
        <v>1645</v>
      </c>
      <c r="E491" s="25" t="s">
        <v>1646</v>
      </c>
      <c r="F491" s="24" t="s">
        <v>1687</v>
      </c>
      <c r="G491" s="25" t="s">
        <v>1688</v>
      </c>
      <c r="H491" s="24" t="s">
        <v>79</v>
      </c>
      <c r="I491" s="24" t="s">
        <v>1689</v>
      </c>
      <c r="J491" s="24" t="s">
        <v>210</v>
      </c>
      <c r="K491" s="24">
        <v>12</v>
      </c>
      <c r="L491" s="24">
        <v>12</v>
      </c>
      <c r="M491" s="24"/>
      <c r="N491" s="24">
        <v>1</v>
      </c>
      <c r="O491" s="24">
        <v>2700</v>
      </c>
      <c r="P491" s="24">
        <v>20123</v>
      </c>
      <c r="Q491" s="24">
        <v>0</v>
      </c>
      <c r="R491" s="24">
        <v>19</v>
      </c>
      <c r="S491" s="24">
        <v>50</v>
      </c>
      <c r="T491" s="24" t="s">
        <v>1690</v>
      </c>
      <c r="U491" s="24" t="s">
        <v>164</v>
      </c>
      <c r="V491" s="1"/>
      <c r="W491" s="121"/>
      <c r="X491" s="121"/>
      <c r="Y491" s="121"/>
      <c r="Z491" s="121"/>
      <c r="AA491" s="121"/>
      <c r="AB491" s="121"/>
      <c r="AC491" s="121"/>
      <c r="AD491" s="121"/>
      <c r="AE491" s="121"/>
      <c r="AF491" s="121"/>
      <c r="AG491" s="121"/>
      <c r="AH491" s="121"/>
      <c r="AI491" s="121"/>
    </row>
    <row r="492" s="4" customFormat="1" ht="51" spans="1:35">
      <c r="A492" s="24">
        <v>17</v>
      </c>
      <c r="B492" s="24" t="s">
        <v>203</v>
      </c>
      <c r="C492" s="24" t="s">
        <v>1104</v>
      </c>
      <c r="D492" s="24" t="s">
        <v>1645</v>
      </c>
      <c r="E492" s="25" t="s">
        <v>1646</v>
      </c>
      <c r="F492" s="24" t="s">
        <v>1691</v>
      </c>
      <c r="G492" s="25" t="s">
        <v>1692</v>
      </c>
      <c r="H492" s="24" t="s">
        <v>79</v>
      </c>
      <c r="I492" s="24" t="s">
        <v>1693</v>
      </c>
      <c r="J492" s="24" t="s">
        <v>210</v>
      </c>
      <c r="K492" s="24">
        <v>6</v>
      </c>
      <c r="L492" s="24">
        <v>6</v>
      </c>
      <c r="M492" s="24"/>
      <c r="N492" s="24">
        <v>1</v>
      </c>
      <c r="O492" s="24">
        <v>20</v>
      </c>
      <c r="P492" s="24">
        <v>106</v>
      </c>
      <c r="Q492" s="24">
        <v>1</v>
      </c>
      <c r="R492" s="24">
        <v>5</v>
      </c>
      <c r="S492" s="24">
        <v>15</v>
      </c>
      <c r="T492" s="24" t="s">
        <v>1694</v>
      </c>
      <c r="U492" s="24" t="s">
        <v>164</v>
      </c>
      <c r="V492" s="1"/>
      <c r="W492" s="121"/>
      <c r="X492" s="121"/>
      <c r="Y492" s="121"/>
      <c r="Z492" s="121"/>
      <c r="AA492" s="121"/>
      <c r="AB492" s="121"/>
      <c r="AC492" s="121"/>
      <c r="AD492" s="121"/>
      <c r="AE492" s="121"/>
      <c r="AF492" s="121"/>
      <c r="AG492" s="121"/>
      <c r="AH492" s="121"/>
      <c r="AI492" s="121"/>
    </row>
    <row r="493" s="4" customFormat="1" ht="76.5" spans="1:35">
      <c r="A493" s="24">
        <v>18</v>
      </c>
      <c r="B493" s="24" t="s">
        <v>105</v>
      </c>
      <c r="C493" s="24" t="s">
        <v>1104</v>
      </c>
      <c r="D493" s="24" t="s">
        <v>1645</v>
      </c>
      <c r="E493" s="24" t="s">
        <v>1646</v>
      </c>
      <c r="F493" s="24" t="s">
        <v>1695</v>
      </c>
      <c r="G493" s="25" t="s">
        <v>1696</v>
      </c>
      <c r="H493" s="24" t="s">
        <v>96</v>
      </c>
      <c r="I493" s="24" t="s">
        <v>108</v>
      </c>
      <c r="J493" s="24" t="s">
        <v>1491</v>
      </c>
      <c r="K493" s="40">
        <v>6</v>
      </c>
      <c r="L493" s="40">
        <v>6</v>
      </c>
      <c r="M493" s="40"/>
      <c r="N493" s="24">
        <v>1</v>
      </c>
      <c r="O493" s="24">
        <v>18</v>
      </c>
      <c r="P493" s="24">
        <v>57</v>
      </c>
      <c r="Q493" s="24">
        <v>1</v>
      </c>
      <c r="R493" s="24">
        <v>18</v>
      </c>
      <c r="S493" s="24">
        <v>57</v>
      </c>
      <c r="T493" s="24" t="s">
        <v>1697</v>
      </c>
      <c r="U493" s="24" t="s">
        <v>164</v>
      </c>
      <c r="V493" s="1"/>
      <c r="W493" s="121"/>
      <c r="X493" s="121"/>
      <c r="Y493" s="121"/>
      <c r="Z493" s="121"/>
      <c r="AA493" s="121"/>
      <c r="AB493" s="121"/>
      <c r="AC493" s="121"/>
      <c r="AD493" s="121"/>
      <c r="AE493" s="121"/>
      <c r="AF493" s="121"/>
      <c r="AG493" s="121"/>
      <c r="AH493" s="121"/>
      <c r="AI493" s="121"/>
    </row>
    <row r="494" s="4" customFormat="1" ht="102" spans="1:35">
      <c r="A494" s="24">
        <v>19</v>
      </c>
      <c r="B494" s="24" t="s">
        <v>111</v>
      </c>
      <c r="C494" s="24" t="s">
        <v>1104</v>
      </c>
      <c r="D494" s="24" t="s">
        <v>1645</v>
      </c>
      <c r="E494" s="24" t="s">
        <v>1646</v>
      </c>
      <c r="F494" s="24" t="s">
        <v>1698</v>
      </c>
      <c r="G494" s="25" t="s">
        <v>1699</v>
      </c>
      <c r="H494" s="24" t="s">
        <v>96</v>
      </c>
      <c r="I494" s="24" t="s">
        <v>122</v>
      </c>
      <c r="J494" s="24" t="s">
        <v>1491</v>
      </c>
      <c r="K494" s="40">
        <v>9.35</v>
      </c>
      <c r="L494" s="40">
        <v>9.35</v>
      </c>
      <c r="M494" s="40"/>
      <c r="N494" s="24">
        <v>1</v>
      </c>
      <c r="O494" s="24">
        <v>51</v>
      </c>
      <c r="P494" s="24">
        <v>175</v>
      </c>
      <c r="Q494" s="24">
        <v>1</v>
      </c>
      <c r="R494" s="24">
        <v>51</v>
      </c>
      <c r="S494" s="24">
        <v>175</v>
      </c>
      <c r="T494" s="24" t="s">
        <v>1700</v>
      </c>
      <c r="U494" s="24" t="s">
        <v>164</v>
      </c>
      <c r="V494" s="1"/>
      <c r="W494" s="121"/>
      <c r="X494" s="121"/>
      <c r="Y494" s="121"/>
      <c r="Z494" s="121"/>
      <c r="AA494" s="121"/>
      <c r="AB494" s="121"/>
      <c r="AC494" s="121"/>
      <c r="AD494" s="121"/>
      <c r="AE494" s="121"/>
      <c r="AF494" s="121"/>
      <c r="AG494" s="121"/>
      <c r="AH494" s="121"/>
      <c r="AI494" s="121"/>
    </row>
    <row r="495" s="4" customFormat="1" ht="76.5" spans="1:35">
      <c r="A495" s="24">
        <v>20</v>
      </c>
      <c r="B495" s="24" t="s">
        <v>354</v>
      </c>
      <c r="C495" s="24" t="s">
        <v>1104</v>
      </c>
      <c r="D495" s="24" t="s">
        <v>1645</v>
      </c>
      <c r="E495" s="24" t="s">
        <v>1646</v>
      </c>
      <c r="F495" s="24" t="s">
        <v>1701</v>
      </c>
      <c r="G495" s="25" t="s">
        <v>1702</v>
      </c>
      <c r="H495" s="24" t="s">
        <v>96</v>
      </c>
      <c r="I495" s="24" t="s">
        <v>433</v>
      </c>
      <c r="J495" s="24" t="s">
        <v>1491</v>
      </c>
      <c r="K495" s="40">
        <v>5</v>
      </c>
      <c r="L495" s="40">
        <v>5</v>
      </c>
      <c r="M495" s="40"/>
      <c r="N495" s="24">
        <v>3</v>
      </c>
      <c r="O495" s="24">
        <v>47</v>
      </c>
      <c r="P495" s="24">
        <v>190</v>
      </c>
      <c r="Q495" s="24">
        <v>3</v>
      </c>
      <c r="R495" s="24">
        <v>47</v>
      </c>
      <c r="S495" s="24">
        <v>190</v>
      </c>
      <c r="T495" s="24" t="s">
        <v>1703</v>
      </c>
      <c r="U495" s="24" t="s">
        <v>164</v>
      </c>
      <c r="V495" s="1"/>
      <c r="W495" s="121"/>
      <c r="X495" s="121"/>
      <c r="Y495" s="121"/>
      <c r="Z495" s="121"/>
      <c r="AA495" s="121"/>
      <c r="AB495" s="121"/>
      <c r="AC495" s="121"/>
      <c r="AD495" s="121"/>
      <c r="AE495" s="121"/>
      <c r="AF495" s="121"/>
      <c r="AG495" s="121"/>
      <c r="AH495" s="121"/>
      <c r="AI495" s="121"/>
    </row>
    <row r="496" s="4" customFormat="1" ht="76.5" spans="1:35">
      <c r="A496" s="24">
        <v>21</v>
      </c>
      <c r="B496" s="24" t="s">
        <v>402</v>
      </c>
      <c r="C496" s="24" t="s">
        <v>1104</v>
      </c>
      <c r="D496" s="24" t="s">
        <v>1645</v>
      </c>
      <c r="E496" s="24" t="s">
        <v>1646</v>
      </c>
      <c r="F496" s="24" t="s">
        <v>1704</v>
      </c>
      <c r="G496" s="25" t="s">
        <v>1705</v>
      </c>
      <c r="H496" s="24" t="s">
        <v>96</v>
      </c>
      <c r="I496" s="24" t="s">
        <v>1706</v>
      </c>
      <c r="J496" s="24" t="s">
        <v>1491</v>
      </c>
      <c r="K496" s="40">
        <v>6</v>
      </c>
      <c r="L496" s="40">
        <v>6</v>
      </c>
      <c r="M496" s="40"/>
      <c r="N496" s="24">
        <v>1</v>
      </c>
      <c r="O496" s="24">
        <v>190</v>
      </c>
      <c r="P496" s="24">
        <v>767</v>
      </c>
      <c r="Q496" s="24">
        <v>1</v>
      </c>
      <c r="R496" s="24">
        <v>190</v>
      </c>
      <c r="S496" s="24">
        <v>767</v>
      </c>
      <c r="T496" s="24" t="s">
        <v>1707</v>
      </c>
      <c r="U496" s="24" t="s">
        <v>164</v>
      </c>
      <c r="V496" s="1"/>
      <c r="W496" s="121"/>
      <c r="X496" s="121"/>
      <c r="Y496" s="121"/>
      <c r="Z496" s="121"/>
      <c r="AA496" s="121"/>
      <c r="AB496" s="121"/>
      <c r="AC496" s="121"/>
      <c r="AD496" s="121"/>
      <c r="AE496" s="121"/>
      <c r="AF496" s="121"/>
      <c r="AG496" s="121"/>
      <c r="AH496" s="121"/>
      <c r="AI496" s="121"/>
    </row>
    <row r="497" s="4" customFormat="1" ht="89.25" spans="1:35">
      <c r="A497" s="24">
        <v>22</v>
      </c>
      <c r="B497" s="24" t="s">
        <v>992</v>
      </c>
      <c r="C497" s="24" t="s">
        <v>1104</v>
      </c>
      <c r="D497" s="24" t="s">
        <v>1645</v>
      </c>
      <c r="E497" s="24" t="s">
        <v>1646</v>
      </c>
      <c r="F497" s="24" t="s">
        <v>1708</v>
      </c>
      <c r="G497" s="25" t="s">
        <v>1709</v>
      </c>
      <c r="H497" s="24" t="s">
        <v>79</v>
      </c>
      <c r="I497" s="24" t="s">
        <v>1710</v>
      </c>
      <c r="J497" s="24" t="s">
        <v>1491</v>
      </c>
      <c r="K497" s="40">
        <v>5</v>
      </c>
      <c r="L497" s="40">
        <v>5</v>
      </c>
      <c r="M497" s="40"/>
      <c r="N497" s="24">
        <v>1</v>
      </c>
      <c r="O497" s="24">
        <v>24</v>
      </c>
      <c r="P497" s="24">
        <v>96</v>
      </c>
      <c r="Q497" s="24">
        <v>1</v>
      </c>
      <c r="R497" s="24">
        <v>24</v>
      </c>
      <c r="S497" s="24">
        <v>96</v>
      </c>
      <c r="T497" s="24" t="s">
        <v>1711</v>
      </c>
      <c r="U497" s="24" t="s">
        <v>164</v>
      </c>
      <c r="V497" s="1"/>
      <c r="W497" s="121"/>
      <c r="X497" s="121"/>
      <c r="Y497" s="121"/>
      <c r="Z497" s="121"/>
      <c r="AA497" s="121"/>
      <c r="AB497" s="121"/>
      <c r="AC497" s="121"/>
      <c r="AD497" s="121"/>
      <c r="AE497" s="121"/>
      <c r="AF497" s="121"/>
      <c r="AG497" s="121"/>
      <c r="AH497" s="121"/>
      <c r="AI497" s="121"/>
    </row>
    <row r="498" s="4" customFormat="1" ht="89.25" spans="1:35">
      <c r="A498" s="24">
        <v>23</v>
      </c>
      <c r="B498" s="24" t="s">
        <v>248</v>
      </c>
      <c r="C498" s="24" t="s">
        <v>1104</v>
      </c>
      <c r="D498" s="24" t="s">
        <v>1645</v>
      </c>
      <c r="E498" s="24" t="s">
        <v>1646</v>
      </c>
      <c r="F498" s="24" t="s">
        <v>1712</v>
      </c>
      <c r="G498" s="25" t="s">
        <v>1713</v>
      </c>
      <c r="H498" s="24" t="s">
        <v>96</v>
      </c>
      <c r="I498" s="24" t="s">
        <v>398</v>
      </c>
      <c r="J498" s="24" t="s">
        <v>1491</v>
      </c>
      <c r="K498" s="40">
        <v>6</v>
      </c>
      <c r="L498" s="40">
        <v>6</v>
      </c>
      <c r="M498" s="40"/>
      <c r="N498" s="24">
        <v>1</v>
      </c>
      <c r="O498" s="24">
        <v>40</v>
      </c>
      <c r="P498" s="24">
        <v>162</v>
      </c>
      <c r="Q498" s="24">
        <v>0</v>
      </c>
      <c r="R498" s="24">
        <v>21</v>
      </c>
      <c r="S498" s="24">
        <v>94</v>
      </c>
      <c r="T498" s="24" t="s">
        <v>1714</v>
      </c>
      <c r="U498" s="24" t="s">
        <v>164</v>
      </c>
      <c r="V498" s="1"/>
      <c r="W498" s="121"/>
      <c r="X498" s="121"/>
      <c r="Y498" s="121"/>
      <c r="Z498" s="121"/>
      <c r="AA498" s="121"/>
      <c r="AB498" s="121"/>
      <c r="AC498" s="121"/>
      <c r="AD498" s="121"/>
      <c r="AE498" s="121"/>
      <c r="AF498" s="121"/>
      <c r="AG498" s="121"/>
      <c r="AH498" s="121"/>
      <c r="AI498" s="121"/>
    </row>
    <row r="499" s="4" customFormat="1" ht="38" customHeight="1" spans="1:35">
      <c r="A499" s="24">
        <v>24</v>
      </c>
      <c r="B499" s="24" t="s">
        <v>140</v>
      </c>
      <c r="C499" s="24" t="s">
        <v>1104</v>
      </c>
      <c r="D499" s="24" t="s">
        <v>1645</v>
      </c>
      <c r="E499" s="24" t="s">
        <v>1646</v>
      </c>
      <c r="F499" s="24" t="s">
        <v>1715</v>
      </c>
      <c r="G499" s="25" t="s">
        <v>1716</v>
      </c>
      <c r="H499" s="24" t="s">
        <v>96</v>
      </c>
      <c r="I499" s="24" t="s">
        <v>1717</v>
      </c>
      <c r="J499" s="24" t="s">
        <v>1491</v>
      </c>
      <c r="K499" s="40">
        <v>4</v>
      </c>
      <c r="L499" s="40">
        <v>4</v>
      </c>
      <c r="M499" s="40"/>
      <c r="N499" s="24">
        <v>1</v>
      </c>
      <c r="O499" s="24">
        <v>23</v>
      </c>
      <c r="P499" s="24">
        <v>61</v>
      </c>
      <c r="Q499" s="24">
        <v>1</v>
      </c>
      <c r="R499" s="24">
        <v>23</v>
      </c>
      <c r="S499" s="24">
        <v>61</v>
      </c>
      <c r="T499" s="24" t="s">
        <v>1718</v>
      </c>
      <c r="U499" s="24" t="s">
        <v>164</v>
      </c>
      <c r="V499" s="1"/>
      <c r="W499" s="121"/>
      <c r="X499" s="121"/>
      <c r="Y499" s="121"/>
      <c r="Z499" s="121"/>
      <c r="AA499" s="121"/>
      <c r="AB499" s="121"/>
      <c r="AC499" s="121"/>
      <c r="AD499" s="121"/>
      <c r="AE499" s="121"/>
      <c r="AF499" s="121"/>
      <c r="AG499" s="121"/>
      <c r="AH499" s="121"/>
      <c r="AI499" s="121"/>
    </row>
    <row r="500" s="4" customFormat="1" ht="38" customHeight="1" spans="1:35">
      <c r="A500" s="24">
        <v>25</v>
      </c>
      <c r="B500" s="24" t="s">
        <v>140</v>
      </c>
      <c r="C500" s="24" t="s">
        <v>1104</v>
      </c>
      <c r="D500" s="24" t="s">
        <v>1645</v>
      </c>
      <c r="E500" s="24" t="s">
        <v>1646</v>
      </c>
      <c r="F500" s="24" t="s">
        <v>1719</v>
      </c>
      <c r="G500" s="25" t="s">
        <v>1720</v>
      </c>
      <c r="H500" s="24" t="s">
        <v>96</v>
      </c>
      <c r="I500" s="24" t="s">
        <v>1721</v>
      </c>
      <c r="J500" s="24" t="s">
        <v>1491</v>
      </c>
      <c r="K500" s="40">
        <v>6</v>
      </c>
      <c r="L500" s="40">
        <v>6</v>
      </c>
      <c r="M500" s="40"/>
      <c r="N500" s="24">
        <v>1</v>
      </c>
      <c r="O500" s="24">
        <v>86</v>
      </c>
      <c r="P500" s="24">
        <v>318</v>
      </c>
      <c r="Q500" s="24">
        <v>1</v>
      </c>
      <c r="R500" s="24">
        <v>86</v>
      </c>
      <c r="S500" s="24">
        <v>318</v>
      </c>
      <c r="T500" s="24" t="s">
        <v>1722</v>
      </c>
      <c r="U500" s="24" t="s">
        <v>164</v>
      </c>
      <c r="V500" s="1"/>
      <c r="W500" s="121"/>
      <c r="X500" s="121"/>
      <c r="Y500" s="121"/>
      <c r="Z500" s="121"/>
      <c r="AA500" s="121"/>
      <c r="AB500" s="121"/>
      <c r="AC500" s="121"/>
      <c r="AD500" s="121"/>
      <c r="AE500" s="121"/>
      <c r="AF500" s="121"/>
      <c r="AG500" s="121"/>
      <c r="AH500" s="121"/>
      <c r="AI500" s="121"/>
    </row>
    <row r="501" s="4" customFormat="1" ht="38" customHeight="1" spans="1:35">
      <c r="A501" s="24">
        <v>26</v>
      </c>
      <c r="B501" s="24" t="s">
        <v>337</v>
      </c>
      <c r="C501" s="24" t="s">
        <v>1104</v>
      </c>
      <c r="D501" s="24" t="s">
        <v>1645</v>
      </c>
      <c r="E501" s="24" t="s">
        <v>1646</v>
      </c>
      <c r="F501" s="24" t="s">
        <v>1723</v>
      </c>
      <c r="G501" s="25" t="s">
        <v>1724</v>
      </c>
      <c r="H501" s="24" t="s">
        <v>96</v>
      </c>
      <c r="I501" s="24" t="s">
        <v>1189</v>
      </c>
      <c r="J501" s="24" t="s">
        <v>1491</v>
      </c>
      <c r="K501" s="40">
        <v>2</v>
      </c>
      <c r="L501" s="40">
        <v>2</v>
      </c>
      <c r="M501" s="40"/>
      <c r="N501" s="24">
        <v>1</v>
      </c>
      <c r="O501" s="24">
        <v>13</v>
      </c>
      <c r="P501" s="24">
        <v>48</v>
      </c>
      <c r="Q501" s="24">
        <v>1</v>
      </c>
      <c r="R501" s="24">
        <v>13</v>
      </c>
      <c r="S501" s="24">
        <v>48</v>
      </c>
      <c r="T501" s="24" t="s">
        <v>1725</v>
      </c>
      <c r="U501" s="24" t="s">
        <v>164</v>
      </c>
      <c r="V501" s="1"/>
      <c r="W501" s="121"/>
      <c r="X501" s="121"/>
      <c r="Y501" s="121"/>
      <c r="Z501" s="121"/>
      <c r="AA501" s="121"/>
      <c r="AB501" s="121"/>
      <c r="AC501" s="121"/>
      <c r="AD501" s="121"/>
      <c r="AE501" s="121"/>
      <c r="AF501" s="121"/>
      <c r="AG501" s="121"/>
      <c r="AH501" s="121"/>
      <c r="AI501" s="121"/>
    </row>
    <row r="502" s="4" customFormat="1" ht="38" customHeight="1" spans="1:35">
      <c r="A502" s="117">
        <v>2</v>
      </c>
      <c r="B502" s="118"/>
      <c r="C502" s="10" t="s">
        <v>1104</v>
      </c>
      <c r="D502" s="10" t="s">
        <v>1645</v>
      </c>
      <c r="E502" s="36" t="s">
        <v>1726</v>
      </c>
      <c r="F502" s="22"/>
      <c r="G502" s="103"/>
      <c r="H502" s="103"/>
      <c r="I502" s="22"/>
      <c r="J502" s="22"/>
      <c r="K502" s="120">
        <v>48</v>
      </c>
      <c r="L502" s="120">
        <v>48</v>
      </c>
      <c r="M502" s="120"/>
      <c r="N502" s="19">
        <v>9</v>
      </c>
      <c r="O502" s="120">
        <v>3014</v>
      </c>
      <c r="P502" s="120">
        <v>11181</v>
      </c>
      <c r="Q502" s="19">
        <v>3</v>
      </c>
      <c r="R502" s="120">
        <v>512</v>
      </c>
      <c r="S502" s="120">
        <v>1734</v>
      </c>
      <c r="T502" s="22"/>
      <c r="U502" s="22"/>
      <c r="V502" s="1"/>
      <c r="W502" s="121"/>
      <c r="X502" s="121"/>
      <c r="Y502" s="121"/>
      <c r="Z502" s="121"/>
      <c r="AA502" s="121"/>
      <c r="AB502" s="121"/>
      <c r="AC502" s="121"/>
      <c r="AD502" s="121"/>
      <c r="AE502" s="121"/>
      <c r="AF502" s="121"/>
      <c r="AG502" s="121"/>
      <c r="AH502" s="121"/>
      <c r="AI502" s="121"/>
    </row>
    <row r="503" s="4" customFormat="1" ht="51" spans="1:35">
      <c r="A503" s="24">
        <v>27</v>
      </c>
      <c r="B503" s="24" t="s">
        <v>145</v>
      </c>
      <c r="C503" s="24" t="s">
        <v>1104</v>
      </c>
      <c r="D503" s="24" t="s">
        <v>1645</v>
      </c>
      <c r="E503" s="25" t="s">
        <v>1726</v>
      </c>
      <c r="F503" s="24" t="s">
        <v>1396</v>
      </c>
      <c r="G503" s="25" t="s">
        <v>1727</v>
      </c>
      <c r="H503" s="24" t="s">
        <v>79</v>
      </c>
      <c r="I503" s="24" t="s">
        <v>494</v>
      </c>
      <c r="J503" s="24" t="s">
        <v>210</v>
      </c>
      <c r="K503" s="24">
        <v>4</v>
      </c>
      <c r="L503" s="24">
        <v>4</v>
      </c>
      <c r="M503" s="24"/>
      <c r="N503" s="24">
        <v>1</v>
      </c>
      <c r="O503" s="24">
        <v>986</v>
      </c>
      <c r="P503" s="24">
        <v>3179</v>
      </c>
      <c r="Q503" s="24">
        <v>0</v>
      </c>
      <c r="R503" s="24">
        <v>85</v>
      </c>
      <c r="S503" s="24">
        <v>304</v>
      </c>
      <c r="T503" s="24" t="s">
        <v>1398</v>
      </c>
      <c r="U503" s="24" t="s">
        <v>164</v>
      </c>
      <c r="V503" s="1"/>
      <c r="W503" s="121"/>
      <c r="X503" s="121"/>
      <c r="Y503" s="121"/>
      <c r="Z503" s="121"/>
      <c r="AA503" s="121"/>
      <c r="AB503" s="121"/>
      <c r="AC503" s="121"/>
      <c r="AD503" s="121"/>
      <c r="AE503" s="121"/>
      <c r="AF503" s="121"/>
      <c r="AG503" s="121"/>
      <c r="AH503" s="121"/>
      <c r="AI503" s="121"/>
    </row>
    <row r="504" s="4" customFormat="1" ht="51" spans="1:35">
      <c r="A504" s="24">
        <v>28</v>
      </c>
      <c r="B504" s="24" t="s">
        <v>170</v>
      </c>
      <c r="C504" s="24" t="s">
        <v>1104</v>
      </c>
      <c r="D504" s="24" t="s">
        <v>1645</v>
      </c>
      <c r="E504" s="25" t="s">
        <v>1726</v>
      </c>
      <c r="F504" s="24" t="s">
        <v>920</v>
      </c>
      <c r="G504" s="25" t="s">
        <v>1728</v>
      </c>
      <c r="H504" s="24" t="s">
        <v>79</v>
      </c>
      <c r="I504" s="24" t="s">
        <v>922</v>
      </c>
      <c r="J504" s="24" t="s">
        <v>210</v>
      </c>
      <c r="K504" s="24">
        <v>7</v>
      </c>
      <c r="L504" s="24">
        <v>7</v>
      </c>
      <c r="M504" s="24"/>
      <c r="N504" s="24">
        <v>1</v>
      </c>
      <c r="O504" s="24">
        <v>539</v>
      </c>
      <c r="P504" s="24">
        <v>2153</v>
      </c>
      <c r="Q504" s="24">
        <v>1</v>
      </c>
      <c r="R504" s="24">
        <v>78</v>
      </c>
      <c r="S504" s="24">
        <v>165</v>
      </c>
      <c r="T504" s="24" t="s">
        <v>923</v>
      </c>
      <c r="U504" s="24" t="s">
        <v>164</v>
      </c>
      <c r="V504" s="1"/>
      <c r="W504" s="121"/>
      <c r="X504" s="121"/>
      <c r="Y504" s="121"/>
      <c r="Z504" s="121"/>
      <c r="AA504" s="121"/>
      <c r="AB504" s="121"/>
      <c r="AC504" s="121"/>
      <c r="AD504" s="121"/>
      <c r="AE504" s="121"/>
      <c r="AF504" s="121"/>
      <c r="AG504" s="121"/>
      <c r="AH504" s="121"/>
      <c r="AI504" s="121"/>
    </row>
    <row r="505" s="4" customFormat="1" ht="76.5" spans="1:35">
      <c r="A505" s="24">
        <v>29</v>
      </c>
      <c r="B505" s="24" t="s">
        <v>129</v>
      </c>
      <c r="C505" s="24" t="s">
        <v>1104</v>
      </c>
      <c r="D505" s="24" t="s">
        <v>1645</v>
      </c>
      <c r="E505" s="25" t="s">
        <v>1726</v>
      </c>
      <c r="F505" s="24" t="s">
        <v>1729</v>
      </c>
      <c r="G505" s="25" t="s">
        <v>1730</v>
      </c>
      <c r="H505" s="24" t="s">
        <v>79</v>
      </c>
      <c r="I505" s="24" t="s">
        <v>1572</v>
      </c>
      <c r="J505" s="24" t="s">
        <v>210</v>
      </c>
      <c r="K505" s="24">
        <v>5</v>
      </c>
      <c r="L505" s="24">
        <v>5</v>
      </c>
      <c r="M505" s="24"/>
      <c r="N505" s="24" t="s">
        <v>134</v>
      </c>
      <c r="O505" s="24" t="s">
        <v>1573</v>
      </c>
      <c r="P505" s="24" t="s">
        <v>1574</v>
      </c>
      <c r="Q505" s="24" t="s">
        <v>137</v>
      </c>
      <c r="R505" s="24" t="s">
        <v>1575</v>
      </c>
      <c r="S505" s="24" t="s">
        <v>1576</v>
      </c>
      <c r="T505" s="24" t="s">
        <v>1418</v>
      </c>
      <c r="U505" s="24" t="s">
        <v>164</v>
      </c>
      <c r="V505" s="1"/>
      <c r="W505" s="121"/>
      <c r="X505" s="121"/>
      <c r="Y505" s="121"/>
      <c r="Z505" s="121"/>
      <c r="AA505" s="121"/>
      <c r="AB505" s="121"/>
      <c r="AC505" s="121"/>
      <c r="AD505" s="121"/>
      <c r="AE505" s="121"/>
      <c r="AF505" s="121"/>
      <c r="AG505" s="121"/>
      <c r="AH505" s="121"/>
      <c r="AI505" s="121"/>
    </row>
    <row r="506" s="4" customFormat="1" ht="76.5" spans="1:35">
      <c r="A506" s="24">
        <v>30</v>
      </c>
      <c r="B506" s="24" t="s">
        <v>354</v>
      </c>
      <c r="C506" s="24" t="s">
        <v>1104</v>
      </c>
      <c r="D506" s="24" t="s">
        <v>1645</v>
      </c>
      <c r="E506" s="25" t="s">
        <v>1726</v>
      </c>
      <c r="F506" s="24" t="s">
        <v>924</v>
      </c>
      <c r="G506" s="25" t="s">
        <v>1731</v>
      </c>
      <c r="H506" s="24" t="s">
        <v>79</v>
      </c>
      <c r="I506" s="24" t="s">
        <v>926</v>
      </c>
      <c r="J506" s="24" t="s">
        <v>210</v>
      </c>
      <c r="K506" s="24">
        <v>13</v>
      </c>
      <c r="L506" s="24">
        <v>13</v>
      </c>
      <c r="M506" s="24"/>
      <c r="N506" s="24">
        <v>1</v>
      </c>
      <c r="O506" s="24">
        <v>673</v>
      </c>
      <c r="P506" s="24">
        <v>2359</v>
      </c>
      <c r="Q506" s="24">
        <v>1</v>
      </c>
      <c r="R506" s="24">
        <v>124</v>
      </c>
      <c r="S506" s="24">
        <v>410</v>
      </c>
      <c r="T506" s="24" t="s">
        <v>927</v>
      </c>
      <c r="U506" s="24" t="s">
        <v>164</v>
      </c>
      <c r="V506" s="1"/>
      <c r="W506" s="121"/>
      <c r="X506" s="121"/>
      <c r="Y506" s="121"/>
      <c r="Z506" s="121"/>
      <c r="AA506" s="121"/>
      <c r="AB506" s="121"/>
      <c r="AC506" s="121"/>
      <c r="AD506" s="121"/>
      <c r="AE506" s="121"/>
      <c r="AF506" s="121"/>
      <c r="AG506" s="121"/>
      <c r="AH506" s="121"/>
      <c r="AI506" s="121"/>
    </row>
    <row r="507" s="4" customFormat="1" ht="51" spans="1:35">
      <c r="A507" s="24">
        <v>31</v>
      </c>
      <c r="B507" s="24" t="s">
        <v>140</v>
      </c>
      <c r="C507" s="24" t="s">
        <v>1104</v>
      </c>
      <c r="D507" s="24" t="s">
        <v>1645</v>
      </c>
      <c r="E507" s="25" t="s">
        <v>1726</v>
      </c>
      <c r="F507" s="24" t="s">
        <v>1732</v>
      </c>
      <c r="G507" s="25" t="s">
        <v>1733</v>
      </c>
      <c r="H507" s="24" t="s">
        <v>79</v>
      </c>
      <c r="I507" s="24" t="s">
        <v>1734</v>
      </c>
      <c r="J507" s="24" t="s">
        <v>210</v>
      </c>
      <c r="K507" s="24">
        <v>6</v>
      </c>
      <c r="L507" s="24">
        <v>6</v>
      </c>
      <c r="M507" s="24"/>
      <c r="N507" s="24">
        <v>1</v>
      </c>
      <c r="O507" s="24">
        <v>262</v>
      </c>
      <c r="P507" s="24">
        <v>856</v>
      </c>
      <c r="Q507" s="24">
        <v>0</v>
      </c>
      <c r="R507" s="24">
        <v>0</v>
      </c>
      <c r="S507" s="24">
        <v>0</v>
      </c>
      <c r="T507" s="24" t="s">
        <v>1735</v>
      </c>
      <c r="U507" s="24" t="s">
        <v>164</v>
      </c>
      <c r="V507" s="1"/>
      <c r="W507" s="121"/>
      <c r="X507" s="121"/>
      <c r="Y507" s="121"/>
      <c r="Z507" s="121"/>
      <c r="AA507" s="121"/>
      <c r="AB507" s="121"/>
      <c r="AC507" s="121"/>
      <c r="AD507" s="121"/>
      <c r="AE507" s="121"/>
      <c r="AF507" s="121"/>
      <c r="AG507" s="121"/>
      <c r="AH507" s="121"/>
      <c r="AI507" s="121"/>
    </row>
    <row r="508" s="4" customFormat="1" ht="63.75" spans="1:35">
      <c r="A508" s="24">
        <v>32</v>
      </c>
      <c r="B508" s="24"/>
      <c r="C508" s="24" t="s">
        <v>1104</v>
      </c>
      <c r="D508" s="24" t="s">
        <v>1645</v>
      </c>
      <c r="E508" s="25" t="s">
        <v>1726</v>
      </c>
      <c r="F508" s="24" t="s">
        <v>1736</v>
      </c>
      <c r="G508" s="25" t="s">
        <v>1737</v>
      </c>
      <c r="H508" s="24"/>
      <c r="I508" s="24" t="s">
        <v>1738</v>
      </c>
      <c r="J508" s="24" t="s">
        <v>210</v>
      </c>
      <c r="K508" s="24">
        <v>7</v>
      </c>
      <c r="L508" s="24">
        <v>7</v>
      </c>
      <c r="M508" s="24"/>
      <c r="N508" s="24">
        <v>3</v>
      </c>
      <c r="O508" s="24">
        <v>400</v>
      </c>
      <c r="P508" s="24">
        <v>1200</v>
      </c>
      <c r="Q508" s="24"/>
      <c r="R508" s="24">
        <v>200</v>
      </c>
      <c r="S508" s="24">
        <v>760</v>
      </c>
      <c r="T508" s="24" t="s">
        <v>1739</v>
      </c>
      <c r="U508" s="24" t="s">
        <v>164</v>
      </c>
      <c r="V508" s="1"/>
      <c r="W508" s="121"/>
      <c r="X508" s="121"/>
      <c r="Y508" s="121"/>
      <c r="Z508" s="121"/>
      <c r="AA508" s="121"/>
      <c r="AB508" s="121"/>
      <c r="AC508" s="121"/>
      <c r="AD508" s="121"/>
      <c r="AE508" s="121"/>
      <c r="AF508" s="121"/>
      <c r="AG508" s="121"/>
      <c r="AH508" s="121"/>
      <c r="AI508" s="121"/>
    </row>
    <row r="509" s="4" customFormat="1" ht="51" spans="1:35">
      <c r="A509" s="24">
        <v>33</v>
      </c>
      <c r="B509" s="24" t="s">
        <v>235</v>
      </c>
      <c r="C509" s="24" t="s">
        <v>1104</v>
      </c>
      <c r="D509" s="24" t="s">
        <v>1645</v>
      </c>
      <c r="E509" s="25" t="s">
        <v>1726</v>
      </c>
      <c r="F509" s="24" t="s">
        <v>1458</v>
      </c>
      <c r="G509" s="25" t="s">
        <v>1740</v>
      </c>
      <c r="H509" s="24" t="s">
        <v>79</v>
      </c>
      <c r="I509" s="24" t="s">
        <v>1460</v>
      </c>
      <c r="J509" s="24" t="s">
        <v>210</v>
      </c>
      <c r="K509" s="24">
        <v>4</v>
      </c>
      <c r="L509" s="24">
        <v>4</v>
      </c>
      <c r="M509" s="24"/>
      <c r="N509" s="24">
        <v>1</v>
      </c>
      <c r="O509" s="24">
        <v>142</v>
      </c>
      <c r="P509" s="24">
        <v>1385</v>
      </c>
      <c r="Q509" s="24">
        <v>0</v>
      </c>
      <c r="R509" s="24">
        <v>23</v>
      </c>
      <c r="S509" s="24">
        <v>87</v>
      </c>
      <c r="T509" s="24" t="s">
        <v>1463</v>
      </c>
      <c r="U509" s="24" t="s">
        <v>164</v>
      </c>
      <c r="V509" s="1"/>
      <c r="W509" s="121"/>
      <c r="X509" s="121"/>
      <c r="Y509" s="121"/>
      <c r="Z509" s="121"/>
      <c r="AA509" s="121"/>
      <c r="AB509" s="121"/>
      <c r="AC509" s="121"/>
      <c r="AD509" s="121"/>
      <c r="AE509" s="121"/>
      <c r="AF509" s="121"/>
      <c r="AG509" s="121"/>
      <c r="AH509" s="121"/>
      <c r="AI509" s="121"/>
    </row>
    <row r="510" s="4" customFormat="1" ht="51" spans="1:35">
      <c r="A510" s="24">
        <v>34</v>
      </c>
      <c r="B510" s="24" t="s">
        <v>318</v>
      </c>
      <c r="C510" s="24" t="s">
        <v>1104</v>
      </c>
      <c r="D510" s="24" t="s">
        <v>1645</v>
      </c>
      <c r="E510" s="25" t="s">
        <v>1726</v>
      </c>
      <c r="F510" s="24" t="s">
        <v>1465</v>
      </c>
      <c r="G510" s="25" t="s">
        <v>1741</v>
      </c>
      <c r="H510" s="24" t="s">
        <v>79</v>
      </c>
      <c r="I510" s="24" t="s">
        <v>1467</v>
      </c>
      <c r="J510" s="24" t="s">
        <v>210</v>
      </c>
      <c r="K510" s="24">
        <v>2</v>
      </c>
      <c r="L510" s="24">
        <v>2</v>
      </c>
      <c r="M510" s="24"/>
      <c r="N510" s="24">
        <v>1</v>
      </c>
      <c r="O510" s="24">
        <v>12</v>
      </c>
      <c r="P510" s="24">
        <v>49</v>
      </c>
      <c r="Q510" s="24">
        <v>1</v>
      </c>
      <c r="R510" s="24">
        <v>2</v>
      </c>
      <c r="S510" s="24">
        <v>8</v>
      </c>
      <c r="T510" s="24" t="s">
        <v>1468</v>
      </c>
      <c r="U510" s="24" t="s">
        <v>164</v>
      </c>
      <c r="V510" s="1"/>
      <c r="W510" s="121"/>
      <c r="X510" s="121"/>
      <c r="Y510" s="121"/>
      <c r="Z510" s="121"/>
      <c r="AA510" s="121"/>
      <c r="AB510" s="121"/>
      <c r="AC510" s="121"/>
      <c r="AD510" s="121"/>
      <c r="AE510" s="121"/>
      <c r="AF510" s="121"/>
      <c r="AG510" s="121"/>
      <c r="AH510" s="121"/>
      <c r="AI510" s="121"/>
    </row>
    <row r="511" s="4" customFormat="1" ht="38" customHeight="1" spans="1:35">
      <c r="A511" s="117" t="s">
        <v>1742</v>
      </c>
      <c r="B511" s="118"/>
      <c r="C511" s="10" t="s">
        <v>1743</v>
      </c>
      <c r="D511" s="10" t="s">
        <v>1743</v>
      </c>
      <c r="E511" s="10" t="s">
        <v>1744</v>
      </c>
      <c r="F511" s="22"/>
      <c r="G511" s="103"/>
      <c r="H511" s="103"/>
      <c r="I511" s="22"/>
      <c r="J511" s="22"/>
      <c r="K511" s="120">
        <v>114.15</v>
      </c>
      <c r="L511" s="120">
        <v>114.15</v>
      </c>
      <c r="M511" s="120"/>
      <c r="N511" s="19">
        <v>12</v>
      </c>
      <c r="O511" s="120">
        <v>551</v>
      </c>
      <c r="P511" s="120">
        <v>1923</v>
      </c>
      <c r="Q511" s="19">
        <v>19</v>
      </c>
      <c r="R511" s="120">
        <v>505</v>
      </c>
      <c r="S511" s="120">
        <v>1788</v>
      </c>
      <c r="T511" s="22"/>
      <c r="U511" s="22"/>
      <c r="W511" s="121"/>
      <c r="X511" s="121"/>
      <c r="Y511" s="121"/>
      <c r="Z511" s="121"/>
      <c r="AA511" s="121"/>
      <c r="AB511" s="121"/>
      <c r="AC511" s="121"/>
      <c r="AD511" s="121"/>
      <c r="AE511" s="121"/>
      <c r="AF511" s="121"/>
      <c r="AG511" s="121"/>
      <c r="AH511" s="121"/>
      <c r="AI511" s="121"/>
    </row>
    <row r="512" s="4" customFormat="1" ht="51" spans="1:35">
      <c r="A512" s="24">
        <v>1</v>
      </c>
      <c r="B512" s="24" t="s">
        <v>76</v>
      </c>
      <c r="C512" s="24" t="s">
        <v>1743</v>
      </c>
      <c r="D512" s="24" t="s">
        <v>1743</v>
      </c>
      <c r="E512" s="24" t="s">
        <v>1744</v>
      </c>
      <c r="F512" s="24" t="s">
        <v>1745</v>
      </c>
      <c r="G512" s="25" t="s">
        <v>1746</v>
      </c>
      <c r="H512" s="24" t="s">
        <v>79</v>
      </c>
      <c r="I512" s="24" t="s">
        <v>477</v>
      </c>
      <c r="J512" s="24" t="s">
        <v>1491</v>
      </c>
      <c r="K512" s="24">
        <v>5</v>
      </c>
      <c r="L512" s="24">
        <v>5</v>
      </c>
      <c r="M512" s="24"/>
      <c r="N512" s="24">
        <v>1</v>
      </c>
      <c r="O512" s="24">
        <v>22</v>
      </c>
      <c r="P512" s="24">
        <v>83</v>
      </c>
      <c r="Q512" s="24">
        <v>1</v>
      </c>
      <c r="R512" s="24">
        <v>22</v>
      </c>
      <c r="S512" s="24">
        <v>83</v>
      </c>
      <c r="T512" s="24" t="s">
        <v>1747</v>
      </c>
      <c r="U512" s="24" t="s">
        <v>164</v>
      </c>
      <c r="W512" s="121"/>
      <c r="X512" s="121"/>
      <c r="Y512" s="121"/>
      <c r="Z512" s="121"/>
      <c r="AA512" s="121"/>
      <c r="AB512" s="121"/>
      <c r="AC512" s="121"/>
      <c r="AD512" s="121"/>
      <c r="AE512" s="121"/>
      <c r="AF512" s="121"/>
      <c r="AG512" s="121"/>
      <c r="AH512" s="121"/>
      <c r="AI512" s="121"/>
    </row>
    <row r="513" s="4" customFormat="1" ht="102" spans="1:35">
      <c r="A513" s="24">
        <v>2</v>
      </c>
      <c r="B513" s="24" t="s">
        <v>145</v>
      </c>
      <c r="C513" s="24" t="s">
        <v>1743</v>
      </c>
      <c r="D513" s="24" t="s">
        <v>1743</v>
      </c>
      <c r="E513" s="24" t="s">
        <v>1744</v>
      </c>
      <c r="F513" s="24" t="s">
        <v>1748</v>
      </c>
      <c r="G513" s="25" t="s">
        <v>1749</v>
      </c>
      <c r="H513" s="24" t="s">
        <v>79</v>
      </c>
      <c r="I513" s="24" t="s">
        <v>1393</v>
      </c>
      <c r="J513" s="24" t="s">
        <v>1491</v>
      </c>
      <c r="K513" s="40">
        <v>24</v>
      </c>
      <c r="L513" s="40">
        <v>24</v>
      </c>
      <c r="M513" s="40"/>
      <c r="N513" s="24">
        <v>1</v>
      </c>
      <c r="O513" s="24">
        <v>160</v>
      </c>
      <c r="P513" s="24">
        <v>566</v>
      </c>
      <c r="Q513" s="24">
        <v>0</v>
      </c>
      <c r="R513" s="24">
        <v>160</v>
      </c>
      <c r="S513" s="24">
        <v>566</v>
      </c>
      <c r="T513" s="24" t="s">
        <v>1750</v>
      </c>
      <c r="U513" s="24" t="s">
        <v>164</v>
      </c>
      <c r="W513" s="121"/>
      <c r="X513" s="121"/>
      <c r="Y513" s="121"/>
      <c r="Z513" s="121"/>
      <c r="AA513" s="121"/>
      <c r="AB513" s="121"/>
      <c r="AC513" s="121"/>
      <c r="AD513" s="121"/>
      <c r="AE513" s="121"/>
      <c r="AF513" s="121"/>
      <c r="AG513" s="121"/>
      <c r="AH513" s="121"/>
      <c r="AI513" s="121"/>
    </row>
    <row r="514" s="4" customFormat="1" ht="89.25" spans="1:35">
      <c r="A514" s="24">
        <v>3</v>
      </c>
      <c r="B514" s="24" t="s">
        <v>165</v>
      </c>
      <c r="C514" s="24" t="s">
        <v>1743</v>
      </c>
      <c r="D514" s="24" t="s">
        <v>1743</v>
      </c>
      <c r="E514" s="24" t="s">
        <v>1744</v>
      </c>
      <c r="F514" s="24" t="s">
        <v>1751</v>
      </c>
      <c r="G514" s="25" t="s">
        <v>1752</v>
      </c>
      <c r="H514" s="24" t="s">
        <v>79</v>
      </c>
      <c r="I514" s="24" t="s">
        <v>290</v>
      </c>
      <c r="J514" s="24" t="s">
        <v>1491</v>
      </c>
      <c r="K514" s="40">
        <v>30</v>
      </c>
      <c r="L514" s="40">
        <v>30</v>
      </c>
      <c r="M514" s="40"/>
      <c r="N514" s="24">
        <v>5</v>
      </c>
      <c r="O514" s="24">
        <v>58</v>
      </c>
      <c r="P514" s="24">
        <v>222</v>
      </c>
      <c r="Q514" s="24">
        <v>4</v>
      </c>
      <c r="R514" s="24">
        <v>58</v>
      </c>
      <c r="S514" s="24">
        <v>222</v>
      </c>
      <c r="T514" s="24" t="s">
        <v>1753</v>
      </c>
      <c r="U514" s="24" t="s">
        <v>164</v>
      </c>
      <c r="W514" s="121"/>
      <c r="X514" s="121"/>
      <c r="Y514" s="121"/>
      <c r="Z514" s="121"/>
      <c r="AA514" s="121"/>
      <c r="AB514" s="121"/>
      <c r="AC514" s="121"/>
      <c r="AD514" s="121"/>
      <c r="AE514" s="121"/>
      <c r="AF514" s="121"/>
      <c r="AG514" s="121"/>
      <c r="AH514" s="121"/>
      <c r="AI514" s="121"/>
    </row>
    <row r="515" s="4" customFormat="1" ht="38" customHeight="1" spans="1:35">
      <c r="A515" s="24">
        <v>4</v>
      </c>
      <c r="B515" s="24" t="s">
        <v>91</v>
      </c>
      <c r="C515" s="24" t="s">
        <v>1743</v>
      </c>
      <c r="D515" s="24" t="s">
        <v>1743</v>
      </c>
      <c r="E515" s="24" t="s">
        <v>1744</v>
      </c>
      <c r="F515" s="24" t="s">
        <v>1754</v>
      </c>
      <c r="G515" s="25" t="s">
        <v>1755</v>
      </c>
      <c r="H515" s="24" t="s">
        <v>79</v>
      </c>
      <c r="I515" s="24" t="s">
        <v>214</v>
      </c>
      <c r="J515" s="24" t="s">
        <v>1491</v>
      </c>
      <c r="K515" s="40">
        <v>13</v>
      </c>
      <c r="L515" s="40">
        <v>13</v>
      </c>
      <c r="M515" s="40"/>
      <c r="N515" s="24">
        <v>1</v>
      </c>
      <c r="O515" s="24">
        <v>57</v>
      </c>
      <c r="P515" s="24">
        <v>176</v>
      </c>
      <c r="Q515" s="24">
        <v>1</v>
      </c>
      <c r="R515" s="24">
        <v>57</v>
      </c>
      <c r="S515" s="24">
        <v>176</v>
      </c>
      <c r="T515" s="24" t="s">
        <v>1756</v>
      </c>
      <c r="U515" s="24" t="s">
        <v>164</v>
      </c>
      <c r="W515" s="121"/>
      <c r="X515" s="121"/>
      <c r="Y515" s="121"/>
      <c r="Z515" s="121"/>
      <c r="AA515" s="121"/>
      <c r="AB515" s="121"/>
      <c r="AC515" s="121"/>
      <c r="AD515" s="121"/>
      <c r="AE515" s="121"/>
      <c r="AF515" s="121"/>
      <c r="AG515" s="121"/>
      <c r="AH515" s="121"/>
      <c r="AI515" s="121"/>
    </row>
    <row r="516" s="4" customFormat="1" ht="38" customHeight="1" spans="1:35">
      <c r="A516" s="24">
        <v>5</v>
      </c>
      <c r="B516" s="24" t="s">
        <v>91</v>
      </c>
      <c r="C516" s="24" t="s">
        <v>1743</v>
      </c>
      <c r="D516" s="24" t="s">
        <v>1743</v>
      </c>
      <c r="E516" s="24" t="s">
        <v>1744</v>
      </c>
      <c r="F516" s="24" t="s">
        <v>1757</v>
      </c>
      <c r="G516" s="25" t="s">
        <v>1758</v>
      </c>
      <c r="H516" s="24" t="s">
        <v>79</v>
      </c>
      <c r="I516" s="24" t="s">
        <v>1759</v>
      </c>
      <c r="J516" s="24" t="s">
        <v>1491</v>
      </c>
      <c r="K516" s="40">
        <v>7</v>
      </c>
      <c r="L516" s="40">
        <v>7</v>
      </c>
      <c r="M516" s="40"/>
      <c r="N516" s="24">
        <v>1</v>
      </c>
      <c r="O516" s="24">
        <v>45</v>
      </c>
      <c r="P516" s="24">
        <v>180</v>
      </c>
      <c r="Q516" s="24">
        <v>1</v>
      </c>
      <c r="R516" s="24">
        <v>11</v>
      </c>
      <c r="S516" s="24">
        <v>45</v>
      </c>
      <c r="T516" s="24" t="s">
        <v>1760</v>
      </c>
      <c r="U516" s="24" t="s">
        <v>164</v>
      </c>
      <c r="W516" s="121"/>
      <c r="X516" s="121"/>
      <c r="Y516" s="121"/>
      <c r="Z516" s="121"/>
      <c r="AA516" s="121"/>
      <c r="AB516" s="121"/>
      <c r="AC516" s="121"/>
      <c r="AD516" s="121"/>
      <c r="AE516" s="121"/>
      <c r="AF516" s="121"/>
      <c r="AG516" s="121"/>
      <c r="AH516" s="121"/>
      <c r="AI516" s="121"/>
    </row>
    <row r="517" s="4" customFormat="1" ht="38" customHeight="1" spans="1:35">
      <c r="A517" s="24">
        <v>6</v>
      </c>
      <c r="B517" s="24" t="s">
        <v>100</v>
      </c>
      <c r="C517" s="24" t="s">
        <v>1743</v>
      </c>
      <c r="D517" s="24" t="s">
        <v>1743</v>
      </c>
      <c r="E517" s="24" t="s">
        <v>1744</v>
      </c>
      <c r="F517" s="24" t="s">
        <v>1761</v>
      </c>
      <c r="G517" s="25" t="s">
        <v>1762</v>
      </c>
      <c r="H517" s="24" t="s">
        <v>79</v>
      </c>
      <c r="I517" s="24" t="s">
        <v>385</v>
      </c>
      <c r="J517" s="24" t="s">
        <v>1491</v>
      </c>
      <c r="K517" s="40">
        <v>2</v>
      </c>
      <c r="L517" s="40">
        <v>2</v>
      </c>
      <c r="M517" s="40"/>
      <c r="N517" s="24">
        <v>1</v>
      </c>
      <c r="O517" s="24">
        <v>9</v>
      </c>
      <c r="P517" s="24">
        <v>39</v>
      </c>
      <c r="Q517" s="24">
        <v>1</v>
      </c>
      <c r="R517" s="24">
        <v>9</v>
      </c>
      <c r="S517" s="24">
        <v>39</v>
      </c>
      <c r="T517" s="24" t="s">
        <v>1763</v>
      </c>
      <c r="U517" s="24" t="s">
        <v>164</v>
      </c>
      <c r="W517" s="121"/>
      <c r="X517" s="121"/>
      <c r="Y517" s="121"/>
      <c r="Z517" s="121"/>
      <c r="AA517" s="121"/>
      <c r="AB517" s="121"/>
      <c r="AC517" s="121"/>
      <c r="AD517" s="121"/>
      <c r="AE517" s="121"/>
      <c r="AF517" s="121"/>
      <c r="AG517" s="121"/>
      <c r="AH517" s="121"/>
      <c r="AI517" s="121"/>
    </row>
    <row r="518" s="4" customFormat="1" ht="38" customHeight="1" spans="1:35">
      <c r="A518" s="24">
        <v>7</v>
      </c>
      <c r="B518" s="24" t="s">
        <v>100</v>
      </c>
      <c r="C518" s="24" t="s">
        <v>1743</v>
      </c>
      <c r="D518" s="24" t="s">
        <v>1743</v>
      </c>
      <c r="E518" s="24" t="s">
        <v>1744</v>
      </c>
      <c r="F518" s="24" t="s">
        <v>1764</v>
      </c>
      <c r="G518" s="25" t="s">
        <v>1765</v>
      </c>
      <c r="H518" s="24" t="s">
        <v>79</v>
      </c>
      <c r="I518" s="24" t="s">
        <v>1766</v>
      </c>
      <c r="J518" s="24" t="s">
        <v>1491</v>
      </c>
      <c r="K518" s="40">
        <v>1.6</v>
      </c>
      <c r="L518" s="40">
        <v>1.6</v>
      </c>
      <c r="M518" s="40"/>
      <c r="N518" s="24"/>
      <c r="O518" s="24"/>
      <c r="P518" s="24"/>
      <c r="Q518" s="24"/>
      <c r="R518" s="24"/>
      <c r="S518" s="24"/>
      <c r="T518" s="24" t="s">
        <v>1763</v>
      </c>
      <c r="U518" s="24" t="s">
        <v>164</v>
      </c>
      <c r="W518" s="121"/>
      <c r="X518" s="121"/>
      <c r="Y518" s="121"/>
      <c r="Z518" s="121"/>
      <c r="AA518" s="121"/>
      <c r="AB518" s="121"/>
      <c r="AC518" s="121"/>
      <c r="AD518" s="121"/>
      <c r="AE518" s="121"/>
      <c r="AF518" s="121"/>
      <c r="AG518" s="121"/>
      <c r="AH518" s="121"/>
      <c r="AI518" s="121"/>
    </row>
    <row r="519" s="4" customFormat="1" ht="38" customHeight="1" spans="1:35">
      <c r="A519" s="24">
        <v>8</v>
      </c>
      <c r="B519" s="24" t="s">
        <v>318</v>
      </c>
      <c r="C519" s="24" t="s">
        <v>1743</v>
      </c>
      <c r="D519" s="24" t="s">
        <v>1743</v>
      </c>
      <c r="E519" s="24" t="s">
        <v>1744</v>
      </c>
      <c r="F519" s="24" t="s">
        <v>1767</v>
      </c>
      <c r="G519" s="25" t="s">
        <v>1768</v>
      </c>
      <c r="H519" s="24" t="s">
        <v>79</v>
      </c>
      <c r="I519" s="24" t="s">
        <v>621</v>
      </c>
      <c r="J519" s="24" t="s">
        <v>1491</v>
      </c>
      <c r="K519" s="40">
        <v>6</v>
      </c>
      <c r="L519" s="40">
        <v>6</v>
      </c>
      <c r="M519" s="40"/>
      <c r="N519" s="24">
        <v>12</v>
      </c>
      <c r="O519" s="24">
        <v>47</v>
      </c>
      <c r="P519" s="24">
        <v>204</v>
      </c>
      <c r="Q519" s="24">
        <v>7</v>
      </c>
      <c r="R519" s="24">
        <v>47</v>
      </c>
      <c r="S519" s="24">
        <v>204</v>
      </c>
      <c r="T519" s="24" t="s">
        <v>1769</v>
      </c>
      <c r="U519" s="24" t="s">
        <v>164</v>
      </c>
      <c r="W519" s="121"/>
      <c r="X519" s="121"/>
      <c r="Y519" s="121"/>
      <c r="Z519" s="121"/>
      <c r="AA519" s="121"/>
      <c r="AB519" s="121"/>
      <c r="AC519" s="121"/>
      <c r="AD519" s="121"/>
      <c r="AE519" s="121"/>
      <c r="AF519" s="121"/>
      <c r="AG519" s="121"/>
      <c r="AH519" s="121"/>
      <c r="AI519" s="121"/>
    </row>
    <row r="520" s="4" customFormat="1" ht="38" customHeight="1" spans="1:35">
      <c r="A520" s="24">
        <v>9</v>
      </c>
      <c r="B520" s="24" t="s">
        <v>203</v>
      </c>
      <c r="C520" s="24" t="s">
        <v>1743</v>
      </c>
      <c r="D520" s="24" t="s">
        <v>1743</v>
      </c>
      <c r="E520" s="24" t="s">
        <v>1744</v>
      </c>
      <c r="F520" s="24" t="s">
        <v>1770</v>
      </c>
      <c r="G520" s="25" t="s">
        <v>1771</v>
      </c>
      <c r="H520" s="24" t="s">
        <v>79</v>
      </c>
      <c r="I520" s="24" t="s">
        <v>1772</v>
      </c>
      <c r="J520" s="24" t="s">
        <v>1491</v>
      </c>
      <c r="K520" s="40">
        <v>4.6</v>
      </c>
      <c r="L520" s="40">
        <v>4.6</v>
      </c>
      <c r="M520" s="40"/>
      <c r="N520" s="24">
        <v>2</v>
      </c>
      <c r="O520" s="24">
        <v>26</v>
      </c>
      <c r="P520" s="24">
        <v>80</v>
      </c>
      <c r="Q520" s="24">
        <v>2</v>
      </c>
      <c r="R520" s="24">
        <v>26</v>
      </c>
      <c r="S520" s="24">
        <v>80</v>
      </c>
      <c r="T520" s="24" t="s">
        <v>1773</v>
      </c>
      <c r="U520" s="24" t="s">
        <v>164</v>
      </c>
      <c r="W520" s="121"/>
      <c r="X520" s="121"/>
      <c r="Y520" s="121"/>
      <c r="Z520" s="121"/>
      <c r="AA520" s="121"/>
      <c r="AB520" s="121"/>
      <c r="AC520" s="121"/>
      <c r="AD520" s="121"/>
      <c r="AE520" s="121"/>
      <c r="AF520" s="121"/>
      <c r="AG520" s="121"/>
      <c r="AH520" s="121"/>
      <c r="AI520" s="121"/>
    </row>
    <row r="521" s="4" customFormat="1" ht="38" customHeight="1" spans="1:35">
      <c r="A521" s="24">
        <v>10</v>
      </c>
      <c r="B521" s="24" t="s">
        <v>203</v>
      </c>
      <c r="C521" s="24" t="s">
        <v>1743</v>
      </c>
      <c r="D521" s="24" t="s">
        <v>1743</v>
      </c>
      <c r="E521" s="24" t="s">
        <v>1744</v>
      </c>
      <c r="F521" s="24" t="s">
        <v>1774</v>
      </c>
      <c r="G521" s="25" t="s">
        <v>1775</v>
      </c>
      <c r="H521" s="24" t="s">
        <v>79</v>
      </c>
      <c r="I521" s="24" t="s">
        <v>1776</v>
      </c>
      <c r="J521" s="24" t="s">
        <v>1491</v>
      </c>
      <c r="K521" s="40">
        <v>2.75</v>
      </c>
      <c r="L521" s="40">
        <v>2.75</v>
      </c>
      <c r="M521" s="40"/>
      <c r="N521" s="24">
        <v>1</v>
      </c>
      <c r="O521" s="24">
        <v>10</v>
      </c>
      <c r="P521" s="24">
        <v>41</v>
      </c>
      <c r="Q521" s="24">
        <v>1</v>
      </c>
      <c r="R521" s="24">
        <v>10</v>
      </c>
      <c r="S521" s="24">
        <v>41</v>
      </c>
      <c r="T521" s="24" t="s">
        <v>1777</v>
      </c>
      <c r="U521" s="24" t="s">
        <v>164</v>
      </c>
      <c r="W521" s="121"/>
      <c r="X521" s="121"/>
      <c r="Y521" s="121"/>
      <c r="Z521" s="121"/>
      <c r="AA521" s="121"/>
      <c r="AB521" s="121"/>
      <c r="AC521" s="121"/>
      <c r="AD521" s="121"/>
      <c r="AE521" s="121"/>
      <c r="AF521" s="121"/>
      <c r="AG521" s="121"/>
      <c r="AH521" s="121"/>
      <c r="AI521" s="121"/>
    </row>
    <row r="522" s="4" customFormat="1" ht="38" customHeight="1" spans="1:35">
      <c r="A522" s="24">
        <v>11</v>
      </c>
      <c r="B522" s="24" t="s">
        <v>235</v>
      </c>
      <c r="C522" s="24" t="s">
        <v>1743</v>
      </c>
      <c r="D522" s="24" t="s">
        <v>1743</v>
      </c>
      <c r="E522" s="24" t="s">
        <v>1744</v>
      </c>
      <c r="F522" s="24" t="s">
        <v>1778</v>
      </c>
      <c r="G522" s="25" t="s">
        <v>1779</v>
      </c>
      <c r="H522" s="24" t="s">
        <v>79</v>
      </c>
      <c r="I522" s="24" t="s">
        <v>1518</v>
      </c>
      <c r="J522" s="24" t="s">
        <v>1491</v>
      </c>
      <c r="K522" s="40">
        <v>13</v>
      </c>
      <c r="L522" s="40">
        <v>13</v>
      </c>
      <c r="M522" s="40"/>
      <c r="N522" s="24">
        <v>1</v>
      </c>
      <c r="O522" s="24">
        <v>92</v>
      </c>
      <c r="P522" s="24">
        <v>282</v>
      </c>
      <c r="Q522" s="24">
        <v>0</v>
      </c>
      <c r="R522" s="24">
        <v>92</v>
      </c>
      <c r="S522" s="24">
        <v>282</v>
      </c>
      <c r="T522" s="24" t="s">
        <v>1780</v>
      </c>
      <c r="U522" s="24" t="s">
        <v>164</v>
      </c>
      <c r="W522" s="121"/>
      <c r="X522" s="121"/>
      <c r="Y522" s="121"/>
      <c r="Z522" s="121"/>
      <c r="AA522" s="121"/>
      <c r="AB522" s="121"/>
      <c r="AC522" s="121"/>
      <c r="AD522" s="121"/>
      <c r="AE522" s="121"/>
      <c r="AF522" s="121"/>
      <c r="AG522" s="121"/>
      <c r="AH522" s="121"/>
      <c r="AI522" s="121"/>
    </row>
    <row r="523" s="4" customFormat="1" ht="38" customHeight="1" spans="1:35">
      <c r="A523" s="24">
        <v>12</v>
      </c>
      <c r="B523" s="24" t="s">
        <v>235</v>
      </c>
      <c r="C523" s="24" t="s">
        <v>1743</v>
      </c>
      <c r="D523" s="24" t="s">
        <v>1743</v>
      </c>
      <c r="E523" s="24" t="s">
        <v>1744</v>
      </c>
      <c r="F523" s="24" t="s">
        <v>1781</v>
      </c>
      <c r="G523" s="25" t="s">
        <v>1782</v>
      </c>
      <c r="H523" s="24" t="s">
        <v>79</v>
      </c>
      <c r="I523" s="24" t="s">
        <v>1783</v>
      </c>
      <c r="J523" s="24" t="s">
        <v>1491</v>
      </c>
      <c r="K523" s="40">
        <v>5.2</v>
      </c>
      <c r="L523" s="40">
        <v>5.2</v>
      </c>
      <c r="M523" s="40"/>
      <c r="N523" s="24">
        <v>1</v>
      </c>
      <c r="O523" s="24">
        <v>13</v>
      </c>
      <c r="P523" s="24">
        <v>50</v>
      </c>
      <c r="Q523" s="24">
        <v>1</v>
      </c>
      <c r="R523" s="24">
        <v>13</v>
      </c>
      <c r="S523" s="24">
        <v>50</v>
      </c>
      <c r="T523" s="24" t="s">
        <v>1784</v>
      </c>
      <c r="U523" s="24" t="s">
        <v>164</v>
      </c>
      <c r="W523" s="121"/>
      <c r="X523" s="121"/>
      <c r="Y523" s="121"/>
      <c r="Z523" s="121"/>
      <c r="AA523" s="121"/>
      <c r="AB523" s="121"/>
      <c r="AC523" s="121"/>
      <c r="AD523" s="121"/>
      <c r="AE523" s="121"/>
      <c r="AF523" s="121"/>
      <c r="AG523" s="121"/>
      <c r="AH523" s="121"/>
      <c r="AI523" s="121"/>
    </row>
    <row r="524" s="4" customFormat="1" ht="38" customHeight="1" spans="1:21">
      <c r="A524" s="126" t="s">
        <v>1785</v>
      </c>
      <c r="B524" s="127"/>
      <c r="C524" s="10" t="s">
        <v>1786</v>
      </c>
      <c r="D524" s="10"/>
      <c r="E524" s="10"/>
      <c r="F524" s="10"/>
      <c r="G524" s="36"/>
      <c r="H524" s="10"/>
      <c r="I524" s="10"/>
      <c r="J524" s="10"/>
      <c r="K524" s="59">
        <f>K525+K526</f>
        <v>1510</v>
      </c>
      <c r="L524" s="59">
        <f t="shared" ref="L524:S524" si="12">L525+L526</f>
        <v>1510</v>
      </c>
      <c r="M524" s="59"/>
      <c r="N524" s="59">
        <f t="shared" si="12"/>
        <v>390</v>
      </c>
      <c r="O524" s="59">
        <f t="shared" si="12"/>
        <v>6688</v>
      </c>
      <c r="P524" s="59">
        <f t="shared" si="12"/>
        <v>6725</v>
      </c>
      <c r="Q524" s="59">
        <f t="shared" si="12"/>
        <v>139</v>
      </c>
      <c r="R524" s="59">
        <f t="shared" si="12"/>
        <v>6680</v>
      </c>
      <c r="S524" s="59">
        <f t="shared" si="12"/>
        <v>6684</v>
      </c>
      <c r="T524" s="24"/>
      <c r="U524" s="24"/>
    </row>
    <row r="525" s="1" customFormat="1" ht="69.75" customHeight="1" spans="1:21">
      <c r="A525" s="24" t="s">
        <v>73</v>
      </c>
      <c r="B525" s="24" t="s">
        <v>318</v>
      </c>
      <c r="C525" s="24" t="s">
        <v>1786</v>
      </c>
      <c r="D525" s="24" t="s">
        <v>1787</v>
      </c>
      <c r="E525" s="25" t="s">
        <v>1788</v>
      </c>
      <c r="F525" s="24" t="s">
        <v>1465</v>
      </c>
      <c r="G525" s="25" t="s">
        <v>1789</v>
      </c>
      <c r="H525" s="24" t="s">
        <v>79</v>
      </c>
      <c r="I525" s="24" t="s">
        <v>1467</v>
      </c>
      <c r="J525" s="24" t="s">
        <v>210</v>
      </c>
      <c r="K525" s="24">
        <v>10</v>
      </c>
      <c r="L525" s="24">
        <v>10</v>
      </c>
      <c r="M525" s="24"/>
      <c r="N525" s="24">
        <v>1</v>
      </c>
      <c r="O525" s="24">
        <v>12</v>
      </c>
      <c r="P525" s="24">
        <v>49</v>
      </c>
      <c r="Q525" s="24">
        <v>1</v>
      </c>
      <c r="R525" s="24">
        <v>2</v>
      </c>
      <c r="S525" s="24">
        <v>8</v>
      </c>
      <c r="T525" s="24" t="s">
        <v>1468</v>
      </c>
      <c r="U525" s="24" t="s">
        <v>164</v>
      </c>
    </row>
    <row r="526" s="4" customFormat="1" ht="38" customHeight="1" spans="1:35">
      <c r="A526" s="128" t="s">
        <v>334</v>
      </c>
      <c r="B526" s="129"/>
      <c r="C526" s="24" t="s">
        <v>1786</v>
      </c>
      <c r="D526" s="24" t="s">
        <v>1790</v>
      </c>
      <c r="E526" s="24" t="s">
        <v>1791</v>
      </c>
      <c r="F526" s="22"/>
      <c r="G526" s="103"/>
      <c r="H526" s="103"/>
      <c r="I526" s="22"/>
      <c r="J526" s="22"/>
      <c r="K526" s="120">
        <v>1500</v>
      </c>
      <c r="L526" s="120">
        <v>1500</v>
      </c>
      <c r="M526" s="120"/>
      <c r="N526" s="19">
        <v>389</v>
      </c>
      <c r="O526" s="120">
        <v>6676</v>
      </c>
      <c r="P526" s="120">
        <v>6676</v>
      </c>
      <c r="Q526" s="19">
        <v>138</v>
      </c>
      <c r="R526" s="120">
        <v>6678</v>
      </c>
      <c r="S526" s="120">
        <v>6676</v>
      </c>
      <c r="T526" s="22"/>
      <c r="U526" s="22"/>
      <c r="W526" s="121"/>
      <c r="X526" s="121"/>
      <c r="Y526" s="121"/>
      <c r="Z526" s="121"/>
      <c r="AA526" s="121"/>
      <c r="AB526" s="121"/>
      <c r="AC526" s="121"/>
      <c r="AD526" s="121"/>
      <c r="AE526" s="121"/>
      <c r="AF526" s="121"/>
      <c r="AG526" s="121"/>
      <c r="AH526" s="121"/>
      <c r="AI526" s="121"/>
    </row>
    <row r="527" s="4" customFormat="1" ht="38" customHeight="1" spans="1:35">
      <c r="A527" s="24">
        <v>1</v>
      </c>
      <c r="B527" s="24" t="s">
        <v>76</v>
      </c>
      <c r="C527" s="24" t="s">
        <v>1786</v>
      </c>
      <c r="D527" s="24" t="s">
        <v>1790</v>
      </c>
      <c r="E527" s="24" t="s">
        <v>1791</v>
      </c>
      <c r="F527" s="24" t="s">
        <v>1792</v>
      </c>
      <c r="G527" s="25" t="s">
        <v>1793</v>
      </c>
      <c r="H527" s="24"/>
      <c r="I527" s="24" t="s">
        <v>1794</v>
      </c>
      <c r="J527" s="24" t="s">
        <v>1795</v>
      </c>
      <c r="K527" s="24">
        <v>111</v>
      </c>
      <c r="L527" s="24">
        <v>111</v>
      </c>
      <c r="M527" s="24"/>
      <c r="N527" s="24">
        <v>33</v>
      </c>
      <c r="O527" s="24">
        <v>111</v>
      </c>
      <c r="P527" s="24">
        <v>111</v>
      </c>
      <c r="Q527" s="24">
        <v>6</v>
      </c>
      <c r="R527" s="24">
        <v>111</v>
      </c>
      <c r="S527" s="24">
        <v>111</v>
      </c>
      <c r="T527" s="24" t="s">
        <v>1796</v>
      </c>
      <c r="U527" s="24" t="s">
        <v>164</v>
      </c>
      <c r="W527" s="121"/>
      <c r="X527" s="121"/>
      <c r="Y527" s="121"/>
      <c r="Z527" s="121"/>
      <c r="AA527" s="121"/>
      <c r="AB527" s="121"/>
      <c r="AC527" s="121"/>
      <c r="AD527" s="121"/>
      <c r="AE527" s="121"/>
      <c r="AF527" s="121"/>
      <c r="AG527" s="121"/>
      <c r="AH527" s="121"/>
      <c r="AI527" s="121"/>
    </row>
    <row r="528" s="4" customFormat="1" ht="38" customHeight="1" spans="1:35">
      <c r="A528" s="24">
        <v>2</v>
      </c>
      <c r="B528" s="24" t="s">
        <v>105</v>
      </c>
      <c r="C528" s="24" t="s">
        <v>1786</v>
      </c>
      <c r="D528" s="24" t="s">
        <v>1790</v>
      </c>
      <c r="E528" s="24" t="s">
        <v>1791</v>
      </c>
      <c r="F528" s="24" t="s">
        <v>1797</v>
      </c>
      <c r="G528" s="25" t="s">
        <v>1798</v>
      </c>
      <c r="H528" s="24"/>
      <c r="I528" s="24" t="s">
        <v>105</v>
      </c>
      <c r="J528" s="24" t="s">
        <v>1795</v>
      </c>
      <c r="K528" s="24">
        <v>75</v>
      </c>
      <c r="L528" s="24">
        <v>75</v>
      </c>
      <c r="M528" s="24"/>
      <c r="N528" s="24">
        <v>21</v>
      </c>
      <c r="O528" s="24">
        <v>157</v>
      </c>
      <c r="P528" s="24">
        <v>157</v>
      </c>
      <c r="Q528" s="24">
        <v>4</v>
      </c>
      <c r="R528" s="24">
        <v>157</v>
      </c>
      <c r="S528" s="24">
        <v>157</v>
      </c>
      <c r="T528" s="24" t="s">
        <v>1799</v>
      </c>
      <c r="U528" s="24" t="s">
        <v>164</v>
      </c>
      <c r="W528" s="121"/>
      <c r="X528" s="121"/>
      <c r="Y528" s="121"/>
      <c r="Z528" s="121"/>
      <c r="AA528" s="121"/>
      <c r="AB528" s="121"/>
      <c r="AC528" s="121"/>
      <c r="AD528" s="121"/>
      <c r="AE528" s="121"/>
      <c r="AF528" s="121"/>
      <c r="AG528" s="121"/>
      <c r="AH528" s="121"/>
      <c r="AI528" s="121"/>
    </row>
    <row r="529" s="4" customFormat="1" ht="38" customHeight="1" spans="1:35">
      <c r="A529" s="24">
        <v>3</v>
      </c>
      <c r="B529" s="24" t="s">
        <v>992</v>
      </c>
      <c r="C529" s="24" t="s">
        <v>1786</v>
      </c>
      <c r="D529" s="24" t="s">
        <v>1790</v>
      </c>
      <c r="E529" s="24" t="s">
        <v>1791</v>
      </c>
      <c r="F529" s="24" t="s">
        <v>1800</v>
      </c>
      <c r="G529" s="25" t="s">
        <v>1801</v>
      </c>
      <c r="H529" s="24"/>
      <c r="I529" s="24" t="s">
        <v>992</v>
      </c>
      <c r="J529" s="24" t="s">
        <v>1795</v>
      </c>
      <c r="K529" s="24">
        <v>57</v>
      </c>
      <c r="L529" s="24">
        <v>57</v>
      </c>
      <c r="M529" s="24"/>
      <c r="N529" s="24">
        <v>10</v>
      </c>
      <c r="O529" s="24">
        <v>156</v>
      </c>
      <c r="P529" s="24">
        <v>156</v>
      </c>
      <c r="Q529" s="24">
        <v>5</v>
      </c>
      <c r="R529" s="24">
        <v>156</v>
      </c>
      <c r="S529" s="24">
        <v>156</v>
      </c>
      <c r="T529" s="24" t="s">
        <v>1802</v>
      </c>
      <c r="U529" s="24" t="s">
        <v>164</v>
      </c>
      <c r="W529" s="121"/>
      <c r="X529" s="121"/>
      <c r="Y529" s="121"/>
      <c r="Z529" s="121"/>
      <c r="AA529" s="121"/>
      <c r="AB529" s="121"/>
      <c r="AC529" s="121"/>
      <c r="AD529" s="121"/>
      <c r="AE529" s="121"/>
      <c r="AF529" s="121"/>
      <c r="AG529" s="121"/>
      <c r="AH529" s="121"/>
      <c r="AI529" s="121"/>
    </row>
    <row r="530" s="4" customFormat="1" ht="38" customHeight="1" spans="1:35">
      <c r="A530" s="24">
        <v>4</v>
      </c>
      <c r="B530" s="24" t="s">
        <v>170</v>
      </c>
      <c r="C530" s="24" t="s">
        <v>1786</v>
      </c>
      <c r="D530" s="24" t="s">
        <v>1790</v>
      </c>
      <c r="E530" s="24" t="s">
        <v>1791</v>
      </c>
      <c r="F530" s="24" t="s">
        <v>1803</v>
      </c>
      <c r="G530" s="25" t="s">
        <v>1804</v>
      </c>
      <c r="H530" s="24"/>
      <c r="I530" s="24" t="s">
        <v>170</v>
      </c>
      <c r="J530" s="24" t="s">
        <v>1795</v>
      </c>
      <c r="K530" s="24">
        <v>43.5</v>
      </c>
      <c r="L530" s="24">
        <v>43.5</v>
      </c>
      <c r="M530" s="24"/>
      <c r="N530" s="24">
        <v>18</v>
      </c>
      <c r="O530" s="24">
        <v>290</v>
      </c>
      <c r="P530" s="24">
        <v>290</v>
      </c>
      <c r="Q530" s="24">
        <v>5</v>
      </c>
      <c r="R530" s="24">
        <v>290</v>
      </c>
      <c r="S530" s="24">
        <v>290</v>
      </c>
      <c r="T530" s="24" t="s">
        <v>1805</v>
      </c>
      <c r="U530" s="24" t="s">
        <v>164</v>
      </c>
      <c r="W530" s="121"/>
      <c r="X530" s="121"/>
      <c r="Y530" s="121"/>
      <c r="Z530" s="121"/>
      <c r="AA530" s="121"/>
      <c r="AB530" s="121"/>
      <c r="AC530" s="121"/>
      <c r="AD530" s="121"/>
      <c r="AE530" s="121"/>
      <c r="AF530" s="121"/>
      <c r="AG530" s="121"/>
      <c r="AH530" s="121"/>
      <c r="AI530" s="121"/>
    </row>
    <row r="531" s="4" customFormat="1" ht="38" customHeight="1" spans="1:35">
      <c r="A531" s="24">
        <v>5</v>
      </c>
      <c r="B531" s="24" t="s">
        <v>272</v>
      </c>
      <c r="C531" s="24" t="s">
        <v>1786</v>
      </c>
      <c r="D531" s="24" t="s">
        <v>1790</v>
      </c>
      <c r="E531" s="24" t="s">
        <v>1791</v>
      </c>
      <c r="F531" s="24" t="s">
        <v>1806</v>
      </c>
      <c r="G531" s="25" t="s">
        <v>1807</v>
      </c>
      <c r="H531" s="24"/>
      <c r="I531" s="24" t="s">
        <v>272</v>
      </c>
      <c r="J531" s="24" t="s">
        <v>1795</v>
      </c>
      <c r="K531" s="24">
        <v>40.5</v>
      </c>
      <c r="L531" s="24">
        <v>40.5</v>
      </c>
      <c r="M531" s="24"/>
      <c r="N531" s="24">
        <v>9</v>
      </c>
      <c r="O531" s="24">
        <v>120</v>
      </c>
      <c r="P531" s="24">
        <v>120</v>
      </c>
      <c r="Q531" s="24">
        <v>5</v>
      </c>
      <c r="R531" s="24">
        <v>120</v>
      </c>
      <c r="S531" s="24">
        <v>120</v>
      </c>
      <c r="T531" s="24" t="s">
        <v>1808</v>
      </c>
      <c r="U531" s="24" t="s">
        <v>164</v>
      </c>
      <c r="W531" s="121"/>
      <c r="X531" s="121"/>
      <c r="Y531" s="121"/>
      <c r="Z531" s="121"/>
      <c r="AA531" s="121"/>
      <c r="AB531" s="121"/>
      <c r="AC531" s="121"/>
      <c r="AD531" s="121"/>
      <c r="AE531" s="121"/>
      <c r="AF531" s="121"/>
      <c r="AG531" s="121"/>
      <c r="AH531" s="121"/>
      <c r="AI531" s="121"/>
    </row>
    <row r="532" s="4" customFormat="1" ht="38" customHeight="1" spans="1:35">
      <c r="A532" s="24">
        <v>6</v>
      </c>
      <c r="B532" s="24" t="s">
        <v>708</v>
      </c>
      <c r="C532" s="24" t="s">
        <v>1786</v>
      </c>
      <c r="D532" s="24" t="s">
        <v>1790</v>
      </c>
      <c r="E532" s="24" t="s">
        <v>1791</v>
      </c>
      <c r="F532" s="24" t="s">
        <v>1809</v>
      </c>
      <c r="G532" s="25" t="s">
        <v>1801</v>
      </c>
      <c r="H532" s="24"/>
      <c r="I532" s="24" t="s">
        <v>708</v>
      </c>
      <c r="J532" s="24" t="s">
        <v>1795</v>
      </c>
      <c r="K532" s="24">
        <v>57</v>
      </c>
      <c r="L532" s="24">
        <v>57</v>
      </c>
      <c r="M532" s="24"/>
      <c r="N532" s="24">
        <v>11</v>
      </c>
      <c r="O532" s="24">
        <v>151</v>
      </c>
      <c r="P532" s="24">
        <v>151</v>
      </c>
      <c r="Q532" s="24">
        <v>3</v>
      </c>
      <c r="R532" s="24">
        <v>151</v>
      </c>
      <c r="S532" s="24">
        <v>151</v>
      </c>
      <c r="T532" s="24" t="s">
        <v>1802</v>
      </c>
      <c r="U532" s="24" t="s">
        <v>164</v>
      </c>
      <c r="W532" s="121"/>
      <c r="X532" s="121"/>
      <c r="Y532" s="121"/>
      <c r="Z532" s="121"/>
      <c r="AA532" s="121"/>
      <c r="AB532" s="121"/>
      <c r="AC532" s="121"/>
      <c r="AD532" s="121"/>
      <c r="AE532" s="121"/>
      <c r="AF532" s="121"/>
      <c r="AG532" s="121"/>
      <c r="AH532" s="121"/>
      <c r="AI532" s="121"/>
    </row>
    <row r="533" s="4" customFormat="1" ht="38" customHeight="1" spans="1:35">
      <c r="A533" s="24">
        <v>7</v>
      </c>
      <c r="B533" s="24" t="s">
        <v>111</v>
      </c>
      <c r="C533" s="24" t="s">
        <v>1786</v>
      </c>
      <c r="D533" s="24" t="s">
        <v>1790</v>
      </c>
      <c r="E533" s="24" t="s">
        <v>1791</v>
      </c>
      <c r="F533" s="24" t="s">
        <v>1810</v>
      </c>
      <c r="G533" s="25" t="s">
        <v>1811</v>
      </c>
      <c r="H533" s="24"/>
      <c r="I533" s="24" t="s">
        <v>111</v>
      </c>
      <c r="J533" s="24" t="s">
        <v>1795</v>
      </c>
      <c r="K533" s="24">
        <v>67.5</v>
      </c>
      <c r="L533" s="24">
        <v>67.5</v>
      </c>
      <c r="M533" s="24"/>
      <c r="N533" s="24">
        <v>22</v>
      </c>
      <c r="O533" s="24">
        <v>450</v>
      </c>
      <c r="P533" s="24">
        <v>450</v>
      </c>
      <c r="Q533" s="24">
        <v>4</v>
      </c>
      <c r="R533" s="24">
        <v>450</v>
      </c>
      <c r="S533" s="24">
        <v>450</v>
      </c>
      <c r="T533" s="24" t="s">
        <v>1812</v>
      </c>
      <c r="U533" s="24" t="s">
        <v>164</v>
      </c>
      <c r="W533" s="121"/>
      <c r="X533" s="121"/>
      <c r="Y533" s="121"/>
      <c r="Z533" s="121"/>
      <c r="AA533" s="121"/>
      <c r="AB533" s="121"/>
      <c r="AC533" s="121"/>
      <c r="AD533" s="121"/>
      <c r="AE533" s="121"/>
      <c r="AF533" s="121"/>
      <c r="AG533" s="121"/>
      <c r="AH533" s="121"/>
      <c r="AI533" s="121"/>
    </row>
    <row r="534" s="4" customFormat="1" ht="38" customHeight="1" spans="1:35">
      <c r="A534" s="24">
        <v>8</v>
      </c>
      <c r="B534" s="24" t="s">
        <v>354</v>
      </c>
      <c r="C534" s="24" t="s">
        <v>1786</v>
      </c>
      <c r="D534" s="24" t="s">
        <v>1790</v>
      </c>
      <c r="E534" s="24" t="s">
        <v>1791</v>
      </c>
      <c r="F534" s="24" t="s">
        <v>1813</v>
      </c>
      <c r="G534" s="25" t="s">
        <v>1814</v>
      </c>
      <c r="H534" s="24"/>
      <c r="I534" s="24" t="s">
        <v>354</v>
      </c>
      <c r="J534" s="24" t="s">
        <v>1795</v>
      </c>
      <c r="K534" s="24">
        <v>81</v>
      </c>
      <c r="L534" s="24">
        <v>81</v>
      </c>
      <c r="M534" s="24"/>
      <c r="N534" s="24">
        <v>23</v>
      </c>
      <c r="O534" s="24">
        <v>252</v>
      </c>
      <c r="P534" s="24">
        <v>252</v>
      </c>
      <c r="Q534" s="24">
        <v>8</v>
      </c>
      <c r="R534" s="24">
        <v>252</v>
      </c>
      <c r="S534" s="24">
        <v>252</v>
      </c>
      <c r="T534" s="24" t="s">
        <v>1815</v>
      </c>
      <c r="U534" s="24" t="s">
        <v>164</v>
      </c>
      <c r="W534" s="121"/>
      <c r="X534" s="121"/>
      <c r="Y534" s="121"/>
      <c r="Z534" s="121"/>
      <c r="AA534" s="121"/>
      <c r="AB534" s="121"/>
      <c r="AC534" s="121"/>
      <c r="AD534" s="121"/>
      <c r="AE534" s="121"/>
      <c r="AF534" s="121"/>
      <c r="AG534" s="121"/>
      <c r="AH534" s="121"/>
      <c r="AI534" s="121"/>
    </row>
    <row r="535" s="4" customFormat="1" ht="38" customHeight="1" spans="1:35">
      <c r="A535" s="24">
        <v>9</v>
      </c>
      <c r="B535" s="24" t="s">
        <v>145</v>
      </c>
      <c r="C535" s="24" t="s">
        <v>1786</v>
      </c>
      <c r="D535" s="24" t="s">
        <v>1790</v>
      </c>
      <c r="E535" s="24" t="s">
        <v>1791</v>
      </c>
      <c r="F535" s="24" t="s">
        <v>1816</v>
      </c>
      <c r="G535" s="25" t="s">
        <v>1817</v>
      </c>
      <c r="H535" s="24"/>
      <c r="I535" s="24" t="s">
        <v>145</v>
      </c>
      <c r="J535" s="24" t="s">
        <v>1795</v>
      </c>
      <c r="K535" s="24">
        <v>69</v>
      </c>
      <c r="L535" s="24">
        <v>69</v>
      </c>
      <c r="M535" s="24"/>
      <c r="N535" s="24">
        <v>20</v>
      </c>
      <c r="O535" s="24">
        <v>236</v>
      </c>
      <c r="P535" s="24">
        <v>236</v>
      </c>
      <c r="Q535" s="24">
        <v>3</v>
      </c>
      <c r="R535" s="24">
        <v>236</v>
      </c>
      <c r="S535" s="24">
        <v>236</v>
      </c>
      <c r="T535" s="24" t="s">
        <v>1818</v>
      </c>
      <c r="U535" s="24" t="s">
        <v>164</v>
      </c>
      <c r="W535" s="121"/>
      <c r="X535" s="121"/>
      <c r="Y535" s="121"/>
      <c r="Z535" s="121"/>
      <c r="AA535" s="121"/>
      <c r="AB535" s="121"/>
      <c r="AC535" s="121"/>
      <c r="AD535" s="121"/>
      <c r="AE535" s="121"/>
      <c r="AF535" s="121"/>
      <c r="AG535" s="121"/>
      <c r="AH535" s="121"/>
      <c r="AI535" s="121"/>
    </row>
    <row r="536" s="4" customFormat="1" ht="63.75" spans="1:35">
      <c r="A536" s="24">
        <v>10</v>
      </c>
      <c r="B536" s="24" t="s">
        <v>129</v>
      </c>
      <c r="C536" s="24" t="s">
        <v>1786</v>
      </c>
      <c r="D536" s="24" t="s">
        <v>1790</v>
      </c>
      <c r="E536" s="24" t="s">
        <v>1791</v>
      </c>
      <c r="F536" s="24" t="s">
        <v>1819</v>
      </c>
      <c r="G536" s="25" t="s">
        <v>1820</v>
      </c>
      <c r="H536" s="24"/>
      <c r="I536" s="24" t="s">
        <v>129</v>
      </c>
      <c r="J536" s="24" t="s">
        <v>1795</v>
      </c>
      <c r="K536" s="24">
        <v>60</v>
      </c>
      <c r="L536" s="24">
        <v>60</v>
      </c>
      <c r="M536" s="24"/>
      <c r="N536" s="24">
        <v>18</v>
      </c>
      <c r="O536" s="24">
        <v>400</v>
      </c>
      <c r="P536" s="24">
        <v>400</v>
      </c>
      <c r="Q536" s="24">
        <v>6</v>
      </c>
      <c r="R536" s="24">
        <v>400</v>
      </c>
      <c r="S536" s="24">
        <v>400</v>
      </c>
      <c r="T536" s="24" t="s">
        <v>1821</v>
      </c>
      <c r="U536" s="24" t="s">
        <v>164</v>
      </c>
      <c r="W536" s="121"/>
      <c r="X536" s="121"/>
      <c r="Y536" s="121"/>
      <c r="Z536" s="121"/>
      <c r="AA536" s="121"/>
      <c r="AB536" s="121"/>
      <c r="AC536" s="121"/>
      <c r="AD536" s="121"/>
      <c r="AE536" s="121"/>
      <c r="AF536" s="121"/>
      <c r="AG536" s="121"/>
      <c r="AH536" s="121"/>
      <c r="AI536" s="121"/>
    </row>
    <row r="537" s="4" customFormat="1" ht="63.75" spans="1:35">
      <c r="A537" s="24">
        <v>11</v>
      </c>
      <c r="B537" s="24" t="s">
        <v>165</v>
      </c>
      <c r="C537" s="24" t="s">
        <v>1786</v>
      </c>
      <c r="D537" s="24" t="s">
        <v>1790</v>
      </c>
      <c r="E537" s="24" t="s">
        <v>1791</v>
      </c>
      <c r="F537" s="24" t="s">
        <v>1822</v>
      </c>
      <c r="G537" s="25" t="s">
        <v>1823</v>
      </c>
      <c r="H537" s="24"/>
      <c r="I537" s="24" t="s">
        <v>165</v>
      </c>
      <c r="J537" s="24" t="s">
        <v>1795</v>
      </c>
      <c r="K537" s="24">
        <v>87</v>
      </c>
      <c r="L537" s="24">
        <v>87</v>
      </c>
      <c r="M537" s="24"/>
      <c r="N537" s="24">
        <v>27</v>
      </c>
      <c r="O537" s="24">
        <v>290</v>
      </c>
      <c r="P537" s="24">
        <v>290</v>
      </c>
      <c r="Q537" s="24">
        <v>6</v>
      </c>
      <c r="R537" s="24">
        <v>290</v>
      </c>
      <c r="S537" s="24">
        <v>290</v>
      </c>
      <c r="T537" s="24" t="s">
        <v>1824</v>
      </c>
      <c r="U537" s="24" t="s">
        <v>164</v>
      </c>
      <c r="W537" s="121"/>
      <c r="X537" s="121"/>
      <c r="Y537" s="121"/>
      <c r="Z537" s="121"/>
      <c r="AA537" s="121"/>
      <c r="AB537" s="121"/>
      <c r="AC537" s="121"/>
      <c r="AD537" s="121"/>
      <c r="AE537" s="121"/>
      <c r="AF537" s="121"/>
      <c r="AG537" s="121"/>
      <c r="AH537" s="121"/>
      <c r="AI537" s="121"/>
    </row>
    <row r="538" s="4" customFormat="1" ht="63.75" spans="1:35">
      <c r="A538" s="24">
        <v>12</v>
      </c>
      <c r="B538" s="24" t="s">
        <v>402</v>
      </c>
      <c r="C538" s="24" t="s">
        <v>1786</v>
      </c>
      <c r="D538" s="24" t="s">
        <v>1790</v>
      </c>
      <c r="E538" s="24" t="s">
        <v>1791</v>
      </c>
      <c r="F538" s="24" t="s">
        <v>1825</v>
      </c>
      <c r="G538" s="25" t="s">
        <v>1826</v>
      </c>
      <c r="H538" s="24"/>
      <c r="I538" s="24" t="s">
        <v>402</v>
      </c>
      <c r="J538" s="24" t="s">
        <v>1795</v>
      </c>
      <c r="K538" s="24">
        <v>124.5</v>
      </c>
      <c r="L538" s="24">
        <v>124.5</v>
      </c>
      <c r="M538" s="24"/>
      <c r="N538" s="24">
        <v>23</v>
      </c>
      <c r="O538" s="24">
        <v>695</v>
      </c>
      <c r="P538" s="24">
        <v>695</v>
      </c>
      <c r="Q538" s="24">
        <v>14</v>
      </c>
      <c r="R538" s="24">
        <v>695</v>
      </c>
      <c r="S538" s="24">
        <v>695</v>
      </c>
      <c r="T538" s="24" t="s">
        <v>1827</v>
      </c>
      <c r="U538" s="24" t="s">
        <v>164</v>
      </c>
      <c r="W538" s="121"/>
      <c r="X538" s="121"/>
      <c r="Y538" s="121"/>
      <c r="Z538" s="121"/>
      <c r="AA538" s="121"/>
      <c r="AB538" s="121"/>
      <c r="AC538" s="121"/>
      <c r="AD538" s="121"/>
      <c r="AE538" s="121"/>
      <c r="AF538" s="121"/>
      <c r="AG538" s="121"/>
      <c r="AH538" s="121"/>
      <c r="AI538" s="121"/>
    </row>
    <row r="539" s="4" customFormat="1" ht="63.75" spans="1:35">
      <c r="A539" s="24">
        <v>13</v>
      </c>
      <c r="B539" s="24" t="s">
        <v>174</v>
      </c>
      <c r="C539" s="24" t="s">
        <v>1786</v>
      </c>
      <c r="D539" s="24" t="s">
        <v>1790</v>
      </c>
      <c r="E539" s="24" t="s">
        <v>1791</v>
      </c>
      <c r="F539" s="24" t="s">
        <v>1828</v>
      </c>
      <c r="G539" s="25" t="s">
        <v>1829</v>
      </c>
      <c r="H539" s="24"/>
      <c r="I539" s="24" t="s">
        <v>174</v>
      </c>
      <c r="J539" s="24" t="s">
        <v>1795</v>
      </c>
      <c r="K539" s="24">
        <v>52.5</v>
      </c>
      <c r="L539" s="24">
        <v>52.5</v>
      </c>
      <c r="M539" s="24"/>
      <c r="N539" s="24">
        <v>10</v>
      </c>
      <c r="O539" s="24">
        <v>350</v>
      </c>
      <c r="P539" s="24">
        <v>350</v>
      </c>
      <c r="Q539" s="24">
        <v>5</v>
      </c>
      <c r="R539" s="24">
        <v>350</v>
      </c>
      <c r="S539" s="24">
        <v>350</v>
      </c>
      <c r="T539" s="24" t="s">
        <v>1830</v>
      </c>
      <c r="U539" s="24" t="s">
        <v>164</v>
      </c>
      <c r="W539" s="121"/>
      <c r="X539" s="121"/>
      <c r="Y539" s="121"/>
      <c r="Z539" s="121"/>
      <c r="AA539" s="121"/>
      <c r="AB539" s="121"/>
      <c r="AC539" s="121"/>
      <c r="AD539" s="121"/>
      <c r="AE539" s="121"/>
      <c r="AF539" s="121"/>
      <c r="AG539" s="121"/>
      <c r="AH539" s="121"/>
      <c r="AI539" s="121"/>
    </row>
    <row r="540" s="4" customFormat="1" ht="63.75" spans="1:35">
      <c r="A540" s="24">
        <v>14</v>
      </c>
      <c r="B540" s="24" t="s">
        <v>235</v>
      </c>
      <c r="C540" s="24" t="s">
        <v>1786</v>
      </c>
      <c r="D540" s="24" t="s">
        <v>1790</v>
      </c>
      <c r="E540" s="24" t="s">
        <v>1791</v>
      </c>
      <c r="F540" s="24" t="s">
        <v>1831</v>
      </c>
      <c r="G540" s="25" t="s">
        <v>1832</v>
      </c>
      <c r="H540" s="24"/>
      <c r="I540" s="24" t="s">
        <v>235</v>
      </c>
      <c r="J540" s="24" t="s">
        <v>1795</v>
      </c>
      <c r="K540" s="24">
        <v>70.5</v>
      </c>
      <c r="L540" s="24">
        <v>70.5</v>
      </c>
      <c r="M540" s="24"/>
      <c r="N540" s="24">
        <v>15</v>
      </c>
      <c r="O540" s="24">
        <v>460</v>
      </c>
      <c r="P540" s="24">
        <v>460</v>
      </c>
      <c r="Q540" s="24">
        <v>4</v>
      </c>
      <c r="R540" s="24">
        <v>460</v>
      </c>
      <c r="S540" s="24">
        <v>460</v>
      </c>
      <c r="T540" s="24" t="s">
        <v>1833</v>
      </c>
      <c r="U540" s="24" t="s">
        <v>164</v>
      </c>
      <c r="W540" s="121"/>
      <c r="X540" s="121"/>
      <c r="Y540" s="121"/>
      <c r="Z540" s="121"/>
      <c r="AA540" s="121"/>
      <c r="AB540" s="121"/>
      <c r="AC540" s="121"/>
      <c r="AD540" s="121"/>
      <c r="AE540" s="121"/>
      <c r="AF540" s="121"/>
      <c r="AG540" s="121"/>
      <c r="AH540" s="121"/>
      <c r="AI540" s="121"/>
    </row>
    <row r="541" s="4" customFormat="1" ht="63.75" spans="1:35">
      <c r="A541" s="24">
        <v>15</v>
      </c>
      <c r="B541" s="24" t="s">
        <v>203</v>
      </c>
      <c r="C541" s="24" t="s">
        <v>1786</v>
      </c>
      <c r="D541" s="24" t="s">
        <v>1790</v>
      </c>
      <c r="E541" s="24" t="s">
        <v>1791</v>
      </c>
      <c r="F541" s="24" t="s">
        <v>1834</v>
      </c>
      <c r="G541" s="25" t="s">
        <v>1835</v>
      </c>
      <c r="H541" s="24"/>
      <c r="I541" s="24" t="s">
        <v>203</v>
      </c>
      <c r="J541" s="24" t="s">
        <v>1795</v>
      </c>
      <c r="K541" s="24">
        <v>31.5</v>
      </c>
      <c r="L541" s="24">
        <v>31.5</v>
      </c>
      <c r="M541" s="24"/>
      <c r="N541" s="24">
        <v>4</v>
      </c>
      <c r="O541" s="24">
        <v>83</v>
      </c>
      <c r="P541" s="24">
        <v>83</v>
      </c>
      <c r="Q541" s="24">
        <v>4</v>
      </c>
      <c r="R541" s="24">
        <v>83</v>
      </c>
      <c r="S541" s="24">
        <v>83</v>
      </c>
      <c r="T541" s="24" t="s">
        <v>1836</v>
      </c>
      <c r="U541" s="24" t="s">
        <v>164</v>
      </c>
      <c r="W541" s="121"/>
      <c r="X541" s="121"/>
      <c r="Y541" s="121"/>
      <c r="Z541" s="121"/>
      <c r="AA541" s="121"/>
      <c r="AB541" s="121"/>
      <c r="AC541" s="121"/>
      <c r="AD541" s="121"/>
      <c r="AE541" s="121"/>
      <c r="AF541" s="121"/>
      <c r="AG541" s="121"/>
      <c r="AH541" s="121"/>
      <c r="AI541" s="121"/>
    </row>
    <row r="542" s="4" customFormat="1" ht="63.75" spans="1:35">
      <c r="A542" s="24">
        <v>16</v>
      </c>
      <c r="B542" s="24" t="s">
        <v>298</v>
      </c>
      <c r="C542" s="24" t="s">
        <v>1786</v>
      </c>
      <c r="D542" s="24" t="s">
        <v>1790</v>
      </c>
      <c r="E542" s="24" t="s">
        <v>1791</v>
      </c>
      <c r="F542" s="24" t="s">
        <v>1837</v>
      </c>
      <c r="G542" s="25" t="s">
        <v>1804</v>
      </c>
      <c r="H542" s="24"/>
      <c r="I542" s="24" t="s">
        <v>298</v>
      </c>
      <c r="J542" s="24" t="s">
        <v>1795</v>
      </c>
      <c r="K542" s="24">
        <v>43.5</v>
      </c>
      <c r="L542" s="24">
        <v>43.5</v>
      </c>
      <c r="M542" s="24"/>
      <c r="N542" s="24">
        <v>8</v>
      </c>
      <c r="O542" s="24">
        <v>290</v>
      </c>
      <c r="P542" s="24">
        <v>290</v>
      </c>
      <c r="Q542" s="24">
        <v>4</v>
      </c>
      <c r="R542" s="24">
        <v>290</v>
      </c>
      <c r="S542" s="24">
        <v>290</v>
      </c>
      <c r="T542" s="24" t="s">
        <v>1805</v>
      </c>
      <c r="U542" s="24" t="s">
        <v>164</v>
      </c>
      <c r="W542" s="121"/>
      <c r="X542" s="121"/>
      <c r="Y542" s="121"/>
      <c r="Z542" s="121"/>
      <c r="AA542" s="121"/>
      <c r="AB542" s="121"/>
      <c r="AC542" s="121"/>
      <c r="AD542" s="121"/>
      <c r="AE542" s="121"/>
      <c r="AF542" s="121"/>
      <c r="AG542" s="121"/>
      <c r="AH542" s="121"/>
      <c r="AI542" s="121"/>
    </row>
    <row r="543" s="4" customFormat="1" ht="63.75" spans="1:35">
      <c r="A543" s="24">
        <v>17</v>
      </c>
      <c r="B543" s="24" t="s">
        <v>91</v>
      </c>
      <c r="C543" s="24" t="s">
        <v>1786</v>
      </c>
      <c r="D543" s="24" t="s">
        <v>1790</v>
      </c>
      <c r="E543" s="24" t="s">
        <v>1791</v>
      </c>
      <c r="F543" s="24" t="s">
        <v>1838</v>
      </c>
      <c r="G543" s="25" t="s">
        <v>1839</v>
      </c>
      <c r="H543" s="24"/>
      <c r="I543" s="24" t="s">
        <v>91</v>
      </c>
      <c r="J543" s="24" t="s">
        <v>1795</v>
      </c>
      <c r="K543" s="24">
        <v>46.5</v>
      </c>
      <c r="L543" s="24">
        <v>46.5</v>
      </c>
      <c r="M543" s="24"/>
      <c r="N543" s="24">
        <v>9</v>
      </c>
      <c r="O543" s="24">
        <v>272</v>
      </c>
      <c r="P543" s="24">
        <v>272</v>
      </c>
      <c r="Q543" s="24">
        <v>4</v>
      </c>
      <c r="R543" s="24">
        <v>272</v>
      </c>
      <c r="S543" s="24">
        <v>272</v>
      </c>
      <c r="T543" s="24" t="s">
        <v>1840</v>
      </c>
      <c r="U543" s="24" t="s">
        <v>164</v>
      </c>
      <c r="W543" s="121"/>
      <c r="X543" s="121"/>
      <c r="Y543" s="121"/>
      <c r="Z543" s="121"/>
      <c r="AA543" s="121"/>
      <c r="AB543" s="121"/>
      <c r="AC543" s="121"/>
      <c r="AD543" s="121"/>
      <c r="AE543" s="121"/>
      <c r="AF543" s="121"/>
      <c r="AG543" s="121"/>
      <c r="AH543" s="121"/>
      <c r="AI543" s="121"/>
    </row>
    <row r="544" s="4" customFormat="1" ht="63.75" spans="1:35">
      <c r="A544" s="24">
        <v>18</v>
      </c>
      <c r="B544" s="24" t="s">
        <v>190</v>
      </c>
      <c r="C544" s="24" t="s">
        <v>1786</v>
      </c>
      <c r="D544" s="24" t="s">
        <v>1790</v>
      </c>
      <c r="E544" s="24" t="s">
        <v>1791</v>
      </c>
      <c r="F544" s="24" t="s">
        <v>1841</v>
      </c>
      <c r="G544" s="25" t="s">
        <v>1842</v>
      </c>
      <c r="H544" s="24"/>
      <c r="I544" s="24" t="s">
        <v>190</v>
      </c>
      <c r="J544" s="24" t="s">
        <v>1795</v>
      </c>
      <c r="K544" s="24">
        <v>33</v>
      </c>
      <c r="L544" s="24">
        <v>33</v>
      </c>
      <c r="M544" s="24"/>
      <c r="N544" s="24">
        <v>9</v>
      </c>
      <c r="O544" s="24">
        <v>95</v>
      </c>
      <c r="P544" s="24">
        <v>95</v>
      </c>
      <c r="Q544" s="24">
        <v>4</v>
      </c>
      <c r="R544" s="24">
        <v>95</v>
      </c>
      <c r="S544" s="24">
        <v>95</v>
      </c>
      <c r="T544" s="24" t="s">
        <v>1843</v>
      </c>
      <c r="U544" s="24" t="s">
        <v>164</v>
      </c>
      <c r="W544" s="121"/>
      <c r="X544" s="121"/>
      <c r="Y544" s="121"/>
      <c r="Z544" s="121"/>
      <c r="AA544" s="121"/>
      <c r="AB544" s="121"/>
      <c r="AC544" s="121"/>
      <c r="AD544" s="121"/>
      <c r="AE544" s="121"/>
      <c r="AF544" s="121"/>
      <c r="AG544" s="121"/>
      <c r="AH544" s="121"/>
      <c r="AI544" s="121"/>
    </row>
    <row r="545" s="4" customFormat="1" ht="63.75" spans="1:35">
      <c r="A545" s="24">
        <v>19</v>
      </c>
      <c r="B545" s="24" t="s">
        <v>318</v>
      </c>
      <c r="C545" s="24" t="s">
        <v>1786</v>
      </c>
      <c r="D545" s="24" t="s">
        <v>1790</v>
      </c>
      <c r="E545" s="24" t="s">
        <v>1791</v>
      </c>
      <c r="F545" s="24" t="s">
        <v>1844</v>
      </c>
      <c r="G545" s="25" t="s">
        <v>1845</v>
      </c>
      <c r="H545" s="24"/>
      <c r="I545" s="24" t="s">
        <v>318</v>
      </c>
      <c r="J545" s="24" t="s">
        <v>1795</v>
      </c>
      <c r="K545" s="24">
        <v>48</v>
      </c>
      <c r="L545" s="24">
        <v>48</v>
      </c>
      <c r="M545" s="24"/>
      <c r="N545" s="24">
        <v>14</v>
      </c>
      <c r="O545" s="24">
        <v>128</v>
      </c>
      <c r="P545" s="24">
        <v>128</v>
      </c>
      <c r="Q545" s="24">
        <v>8</v>
      </c>
      <c r="R545" s="24">
        <v>128</v>
      </c>
      <c r="S545" s="24">
        <v>128</v>
      </c>
      <c r="T545" s="24" t="s">
        <v>1846</v>
      </c>
      <c r="U545" s="24" t="s">
        <v>164</v>
      </c>
      <c r="W545" s="121"/>
      <c r="X545" s="121"/>
      <c r="Y545" s="121"/>
      <c r="Z545" s="121"/>
      <c r="AA545" s="121"/>
      <c r="AB545" s="121"/>
      <c r="AC545" s="121"/>
      <c r="AD545" s="121"/>
      <c r="AE545" s="121"/>
      <c r="AF545" s="121"/>
      <c r="AG545" s="121"/>
      <c r="AH545" s="121"/>
      <c r="AI545" s="121"/>
    </row>
    <row r="546" s="4" customFormat="1" ht="63.75" spans="1:35">
      <c r="A546" s="24">
        <v>20</v>
      </c>
      <c r="B546" s="24" t="s">
        <v>140</v>
      </c>
      <c r="C546" s="24" t="s">
        <v>1786</v>
      </c>
      <c r="D546" s="24" t="s">
        <v>1790</v>
      </c>
      <c r="E546" s="24" t="s">
        <v>1791</v>
      </c>
      <c r="F546" s="24" t="s">
        <v>1847</v>
      </c>
      <c r="G546" s="25" t="s">
        <v>1848</v>
      </c>
      <c r="H546" s="24"/>
      <c r="I546" s="24" t="s">
        <v>140</v>
      </c>
      <c r="J546" s="24" t="s">
        <v>1795</v>
      </c>
      <c r="K546" s="24">
        <v>51</v>
      </c>
      <c r="L546" s="24">
        <v>51</v>
      </c>
      <c r="M546" s="24"/>
      <c r="N546" s="24">
        <v>9</v>
      </c>
      <c r="O546" s="24">
        <v>212</v>
      </c>
      <c r="P546" s="24">
        <v>212</v>
      </c>
      <c r="Q546" s="24">
        <v>6</v>
      </c>
      <c r="R546" s="24">
        <v>212</v>
      </c>
      <c r="S546" s="24">
        <v>212</v>
      </c>
      <c r="T546" s="24" t="s">
        <v>1849</v>
      </c>
      <c r="U546" s="24" t="s">
        <v>164</v>
      </c>
      <c r="W546" s="121"/>
      <c r="X546" s="121"/>
      <c r="Y546" s="121"/>
      <c r="Z546" s="121"/>
      <c r="AA546" s="121"/>
      <c r="AB546" s="121"/>
      <c r="AC546" s="121"/>
      <c r="AD546" s="121"/>
      <c r="AE546" s="121"/>
      <c r="AF546" s="121"/>
      <c r="AG546" s="121"/>
      <c r="AH546" s="121"/>
      <c r="AI546" s="121"/>
    </row>
    <row r="547" s="4" customFormat="1" ht="63.75" spans="1:35">
      <c r="A547" s="24">
        <v>21</v>
      </c>
      <c r="B547" s="24" t="s">
        <v>337</v>
      </c>
      <c r="C547" s="24" t="s">
        <v>1786</v>
      </c>
      <c r="D547" s="24" t="s">
        <v>1790</v>
      </c>
      <c r="E547" s="24" t="s">
        <v>1791</v>
      </c>
      <c r="F547" s="24" t="s">
        <v>1850</v>
      </c>
      <c r="G547" s="25" t="s">
        <v>1807</v>
      </c>
      <c r="H547" s="24"/>
      <c r="I547" s="24" t="s">
        <v>337</v>
      </c>
      <c r="J547" s="24" t="s">
        <v>1795</v>
      </c>
      <c r="K547" s="24">
        <v>40.5</v>
      </c>
      <c r="L547" s="24">
        <v>40.5</v>
      </c>
      <c r="M547" s="24"/>
      <c r="N547" s="24">
        <v>6</v>
      </c>
      <c r="O547" s="24">
        <v>270</v>
      </c>
      <c r="P547" s="24">
        <v>270</v>
      </c>
      <c r="Q547" s="24">
        <v>6</v>
      </c>
      <c r="R547" s="24">
        <v>270</v>
      </c>
      <c r="S547" s="24">
        <v>270</v>
      </c>
      <c r="T547" s="24" t="s">
        <v>1808</v>
      </c>
      <c r="U547" s="24" t="s">
        <v>164</v>
      </c>
      <c r="W547" s="121"/>
      <c r="X547" s="121"/>
      <c r="Y547" s="121"/>
      <c r="Z547" s="121"/>
      <c r="AA547" s="121"/>
      <c r="AB547" s="121"/>
      <c r="AC547" s="121"/>
      <c r="AD547" s="121"/>
      <c r="AE547" s="121"/>
      <c r="AF547" s="121"/>
      <c r="AG547" s="121"/>
      <c r="AH547" s="121"/>
      <c r="AI547" s="121"/>
    </row>
    <row r="548" s="4" customFormat="1" ht="63.75" spans="1:35">
      <c r="A548" s="24">
        <v>22</v>
      </c>
      <c r="B548" s="24" t="s">
        <v>100</v>
      </c>
      <c r="C548" s="24" t="s">
        <v>1786</v>
      </c>
      <c r="D548" s="24" t="s">
        <v>1790</v>
      </c>
      <c r="E548" s="24" t="s">
        <v>1791</v>
      </c>
      <c r="F548" s="24" t="s">
        <v>1851</v>
      </c>
      <c r="G548" s="25" t="s">
        <v>1852</v>
      </c>
      <c r="H548" s="24"/>
      <c r="I548" s="24" t="s">
        <v>100</v>
      </c>
      <c r="J548" s="24" t="s">
        <v>1795</v>
      </c>
      <c r="K548" s="24">
        <v>76.5</v>
      </c>
      <c r="L548" s="24">
        <v>76.5</v>
      </c>
      <c r="M548" s="24"/>
      <c r="N548" s="24">
        <v>33</v>
      </c>
      <c r="O548" s="24">
        <v>510</v>
      </c>
      <c r="P548" s="24">
        <v>510</v>
      </c>
      <c r="Q548" s="24">
        <v>14</v>
      </c>
      <c r="R548" s="24">
        <v>510</v>
      </c>
      <c r="S548" s="24">
        <v>510</v>
      </c>
      <c r="T548" s="24" t="s">
        <v>1853</v>
      </c>
      <c r="U548" s="24" t="s">
        <v>164</v>
      </c>
      <c r="W548" s="121"/>
      <c r="X548" s="121"/>
      <c r="Y548" s="121"/>
      <c r="Z548" s="121"/>
      <c r="AA548" s="121"/>
      <c r="AB548" s="121"/>
      <c r="AC548" s="121"/>
      <c r="AD548" s="121"/>
      <c r="AE548" s="121"/>
      <c r="AF548" s="121"/>
      <c r="AG548" s="121"/>
      <c r="AH548" s="121"/>
      <c r="AI548" s="121"/>
    </row>
    <row r="549" s="4" customFormat="1" ht="63.75" spans="1:35">
      <c r="A549" s="24">
        <v>23</v>
      </c>
      <c r="B549" s="24" t="s">
        <v>248</v>
      </c>
      <c r="C549" s="24" t="s">
        <v>1786</v>
      </c>
      <c r="D549" s="24" t="s">
        <v>1790</v>
      </c>
      <c r="E549" s="24" t="s">
        <v>1791</v>
      </c>
      <c r="F549" s="24" t="s">
        <v>1854</v>
      </c>
      <c r="G549" s="25" t="s">
        <v>1855</v>
      </c>
      <c r="H549" s="24"/>
      <c r="I549" s="24" t="s">
        <v>248</v>
      </c>
      <c r="J549" s="24" t="s">
        <v>1795</v>
      </c>
      <c r="K549" s="24">
        <v>39</v>
      </c>
      <c r="L549" s="24">
        <v>39</v>
      </c>
      <c r="M549" s="24"/>
      <c r="N549" s="24">
        <v>19</v>
      </c>
      <c r="O549" s="24">
        <v>112</v>
      </c>
      <c r="P549" s="24">
        <v>112</v>
      </c>
      <c r="Q549" s="24">
        <v>4</v>
      </c>
      <c r="R549" s="24">
        <v>112</v>
      </c>
      <c r="S549" s="24">
        <v>112</v>
      </c>
      <c r="T549" s="24" t="s">
        <v>1856</v>
      </c>
      <c r="U549" s="24" t="s">
        <v>164</v>
      </c>
      <c r="W549" s="121"/>
      <c r="X549" s="121"/>
      <c r="Y549" s="121"/>
      <c r="Z549" s="121"/>
      <c r="AA549" s="121"/>
      <c r="AB549" s="121"/>
      <c r="AC549" s="121"/>
      <c r="AD549" s="121"/>
      <c r="AE549" s="121"/>
      <c r="AF549" s="121"/>
      <c r="AG549" s="121"/>
      <c r="AH549" s="121"/>
      <c r="AI549" s="121"/>
    </row>
    <row r="550" s="4" customFormat="1" ht="63.75" spans="1:35">
      <c r="A550" s="24">
        <v>24</v>
      </c>
      <c r="B550" s="24" t="s">
        <v>84</v>
      </c>
      <c r="C550" s="24" t="s">
        <v>1786</v>
      </c>
      <c r="D550" s="24" t="s">
        <v>1790</v>
      </c>
      <c r="E550" s="24" t="s">
        <v>1791</v>
      </c>
      <c r="F550" s="24" t="s">
        <v>1857</v>
      </c>
      <c r="G550" s="25" t="s">
        <v>1858</v>
      </c>
      <c r="H550" s="24"/>
      <c r="I550" s="24" t="s">
        <v>84</v>
      </c>
      <c r="J550" s="24" t="s">
        <v>1795</v>
      </c>
      <c r="K550" s="24">
        <v>49.5</v>
      </c>
      <c r="L550" s="24">
        <v>49.5</v>
      </c>
      <c r="M550" s="24"/>
      <c r="N550" s="24">
        <v>12</v>
      </c>
      <c r="O550" s="24">
        <v>330</v>
      </c>
      <c r="P550" s="24">
        <v>330</v>
      </c>
      <c r="Q550" s="24">
        <v>4</v>
      </c>
      <c r="R550" s="24">
        <v>330</v>
      </c>
      <c r="S550" s="24">
        <v>330</v>
      </c>
      <c r="T550" s="24" t="s">
        <v>1859</v>
      </c>
      <c r="U550" s="24" t="s">
        <v>164</v>
      </c>
      <c r="W550" s="121"/>
      <c r="X550" s="121"/>
      <c r="Y550" s="121"/>
      <c r="Z550" s="121"/>
      <c r="AA550" s="121"/>
      <c r="AB550" s="121"/>
      <c r="AC550" s="121"/>
      <c r="AD550" s="121"/>
      <c r="AE550" s="121"/>
      <c r="AF550" s="121"/>
      <c r="AG550" s="121"/>
      <c r="AH550" s="121"/>
      <c r="AI550" s="121"/>
    </row>
    <row r="551" s="4" customFormat="1" ht="63.75" spans="1:35">
      <c r="A551" s="24">
        <v>25</v>
      </c>
      <c r="B551" s="24" t="s">
        <v>156</v>
      </c>
      <c r="C551" s="24" t="s">
        <v>1786</v>
      </c>
      <c r="D551" s="24" t="s">
        <v>1790</v>
      </c>
      <c r="E551" s="24" t="s">
        <v>1791</v>
      </c>
      <c r="F551" s="24" t="s">
        <v>1860</v>
      </c>
      <c r="G551" s="25" t="s">
        <v>1861</v>
      </c>
      <c r="H551" s="24"/>
      <c r="I551" s="24" t="s">
        <v>156</v>
      </c>
      <c r="J551" s="24" t="s">
        <v>1795</v>
      </c>
      <c r="K551" s="24">
        <v>45</v>
      </c>
      <c r="L551" s="24">
        <v>45</v>
      </c>
      <c r="M551" s="24"/>
      <c r="N551" s="24">
        <v>6</v>
      </c>
      <c r="O551" s="24">
        <v>256</v>
      </c>
      <c r="P551" s="24">
        <v>256</v>
      </c>
      <c r="Q551" s="24">
        <v>2</v>
      </c>
      <c r="R551" s="24">
        <v>256</v>
      </c>
      <c r="S551" s="24">
        <v>256</v>
      </c>
      <c r="T551" s="24" t="s">
        <v>1862</v>
      </c>
      <c r="U551" s="24" t="s">
        <v>164</v>
      </c>
      <c r="W551" s="121"/>
      <c r="X551" s="121"/>
      <c r="Y551" s="121"/>
      <c r="Z551" s="121"/>
      <c r="AA551" s="121"/>
      <c r="AB551" s="121"/>
      <c r="AC551" s="121"/>
      <c r="AD551" s="121"/>
      <c r="AE551" s="121"/>
      <c r="AF551" s="121"/>
      <c r="AG551" s="121"/>
      <c r="AH551" s="121"/>
      <c r="AI551" s="121"/>
    </row>
    <row r="552" s="4" customFormat="1" ht="38" customHeight="1" spans="1:35">
      <c r="A552" s="130" t="s">
        <v>1863</v>
      </c>
      <c r="B552" s="131"/>
      <c r="C552" s="25" t="s">
        <v>1864</v>
      </c>
      <c r="D552" s="25" t="s">
        <v>1864</v>
      </c>
      <c r="E552" s="25"/>
      <c r="F552" s="22"/>
      <c r="G552" s="103"/>
      <c r="H552" s="103"/>
      <c r="I552" s="22"/>
      <c r="J552" s="22"/>
      <c r="K552" s="10">
        <v>167.65</v>
      </c>
      <c r="L552" s="10">
        <v>167.65</v>
      </c>
      <c r="M552" s="108"/>
      <c r="N552" s="24"/>
      <c r="O552" s="22"/>
      <c r="P552" s="22"/>
      <c r="Q552" s="24"/>
      <c r="R552" s="22"/>
      <c r="S552" s="22"/>
      <c r="T552" s="22"/>
      <c r="U552" s="22"/>
      <c r="W552" s="121"/>
      <c r="X552" s="121"/>
      <c r="Y552" s="121"/>
      <c r="Z552" s="121"/>
      <c r="AA552" s="121"/>
      <c r="AB552" s="121"/>
      <c r="AC552" s="121"/>
      <c r="AD552" s="121"/>
      <c r="AE552" s="121"/>
      <c r="AF552" s="121"/>
      <c r="AG552" s="121"/>
      <c r="AH552" s="121"/>
      <c r="AI552" s="121"/>
    </row>
    <row r="553" s="4" customFormat="1" ht="38" customHeight="1" spans="1:35">
      <c r="A553" s="24">
        <v>1</v>
      </c>
      <c r="B553" s="24"/>
      <c r="C553" s="25" t="s">
        <v>1864</v>
      </c>
      <c r="D553" s="25" t="s">
        <v>1864</v>
      </c>
      <c r="E553" s="25" t="s">
        <v>1864</v>
      </c>
      <c r="F553" s="24" t="s">
        <v>1865</v>
      </c>
      <c r="G553" s="25" t="s">
        <v>1864</v>
      </c>
      <c r="H553" s="24" t="s">
        <v>79</v>
      </c>
      <c r="I553" s="24" t="s">
        <v>663</v>
      </c>
      <c r="J553" s="24" t="s">
        <v>1866</v>
      </c>
      <c r="K553" s="24">
        <v>41</v>
      </c>
      <c r="L553" s="24">
        <v>41</v>
      </c>
      <c r="M553" s="24"/>
      <c r="N553" s="24"/>
      <c r="O553" s="24"/>
      <c r="P553" s="24"/>
      <c r="Q553" s="24"/>
      <c r="R553" s="24"/>
      <c r="S553" s="24"/>
      <c r="T553" s="24"/>
      <c r="U553" s="24" t="s">
        <v>164</v>
      </c>
      <c r="W553" s="121"/>
      <c r="X553" s="121"/>
      <c r="Y553" s="121"/>
      <c r="Z553" s="121"/>
      <c r="AA553" s="121"/>
      <c r="AB553" s="121"/>
      <c r="AC553" s="121"/>
      <c r="AD553" s="121"/>
      <c r="AE553" s="121"/>
      <c r="AF553" s="121"/>
      <c r="AG553" s="121"/>
      <c r="AH553" s="121"/>
      <c r="AI553" s="121"/>
    </row>
    <row r="554" s="4" customFormat="1" ht="38" customHeight="1" spans="1:35">
      <c r="A554" s="24">
        <v>2</v>
      </c>
      <c r="B554" s="24"/>
      <c r="C554" s="25" t="s">
        <v>1864</v>
      </c>
      <c r="D554" s="25" t="s">
        <v>1864</v>
      </c>
      <c r="E554" s="25" t="s">
        <v>1864</v>
      </c>
      <c r="F554" s="24" t="s">
        <v>1867</v>
      </c>
      <c r="G554" s="25" t="s">
        <v>1867</v>
      </c>
      <c r="H554" s="24" t="s">
        <v>79</v>
      </c>
      <c r="I554" s="24" t="s">
        <v>663</v>
      </c>
      <c r="J554" s="24" t="s">
        <v>1868</v>
      </c>
      <c r="K554" s="24">
        <v>53.6</v>
      </c>
      <c r="L554" s="24">
        <v>53.6</v>
      </c>
      <c r="M554" s="24"/>
      <c r="N554" s="24"/>
      <c r="O554" s="24"/>
      <c r="P554" s="24"/>
      <c r="Q554" s="24"/>
      <c r="R554" s="24"/>
      <c r="S554" s="24"/>
      <c r="T554" s="24"/>
      <c r="U554" s="24" t="s">
        <v>164</v>
      </c>
      <c r="W554" s="121"/>
      <c r="X554" s="121"/>
      <c r="Y554" s="121"/>
      <c r="Z554" s="121"/>
      <c r="AA554" s="121"/>
      <c r="AB554" s="121"/>
      <c r="AC554" s="121"/>
      <c r="AD554" s="121"/>
      <c r="AE554" s="121"/>
      <c r="AF554" s="121"/>
      <c r="AG554" s="121"/>
      <c r="AH554" s="121"/>
      <c r="AI554" s="121"/>
    </row>
    <row r="555" s="4" customFormat="1" ht="38" customHeight="1" spans="1:35">
      <c r="A555" s="24">
        <v>3</v>
      </c>
      <c r="B555" s="24"/>
      <c r="C555" s="25" t="s">
        <v>1864</v>
      </c>
      <c r="D555" s="25" t="s">
        <v>1864</v>
      </c>
      <c r="E555" s="25" t="s">
        <v>1864</v>
      </c>
      <c r="F555" s="24" t="s">
        <v>1869</v>
      </c>
      <c r="G555" s="25" t="s">
        <v>1869</v>
      </c>
      <c r="H555" s="24" t="s">
        <v>79</v>
      </c>
      <c r="I555" s="24" t="s">
        <v>663</v>
      </c>
      <c r="J555" s="24" t="s">
        <v>1870</v>
      </c>
      <c r="K555" s="24">
        <v>73.05</v>
      </c>
      <c r="L555" s="24">
        <v>73.05</v>
      </c>
      <c r="M555" s="24"/>
      <c r="N555" s="24"/>
      <c r="O555" s="24"/>
      <c r="P555" s="24"/>
      <c r="Q555" s="24"/>
      <c r="R555" s="24"/>
      <c r="S555" s="24"/>
      <c r="T555" s="40"/>
      <c r="U555" s="24" t="s">
        <v>164</v>
      </c>
      <c r="W555" s="121"/>
      <c r="X555" s="121"/>
      <c r="Y555" s="121"/>
      <c r="Z555" s="121"/>
      <c r="AA555" s="121"/>
      <c r="AB555" s="121"/>
      <c r="AC555" s="121"/>
      <c r="AD555" s="121"/>
      <c r="AE555" s="121"/>
      <c r="AF555" s="121"/>
      <c r="AG555" s="121"/>
      <c r="AH555" s="121"/>
      <c r="AI555" s="121"/>
    </row>
    <row r="556" s="4" customFormat="1" spans="23:35">
      <c r="W556" s="121"/>
      <c r="X556" s="121"/>
      <c r="Y556" s="121"/>
      <c r="Z556" s="121"/>
      <c r="AA556" s="121"/>
      <c r="AB556" s="121"/>
      <c r="AC556" s="121"/>
      <c r="AD556" s="121"/>
      <c r="AE556" s="121"/>
      <c r="AF556" s="121"/>
      <c r="AG556" s="121"/>
      <c r="AH556" s="121"/>
      <c r="AI556" s="121"/>
    </row>
    <row r="557" s="4" customFormat="1" spans="23:35">
      <c r="W557" s="121"/>
      <c r="X557" s="121"/>
      <c r="Y557" s="121"/>
      <c r="Z557" s="121"/>
      <c r="AA557" s="121"/>
      <c r="AB557" s="121"/>
      <c r="AC557" s="121"/>
      <c r="AD557" s="121"/>
      <c r="AE557" s="121"/>
      <c r="AF557" s="121"/>
      <c r="AG557" s="121"/>
      <c r="AH557" s="121"/>
      <c r="AI557" s="121"/>
    </row>
    <row r="558" s="4" customFormat="1" spans="23:35">
      <c r="W558" s="121"/>
      <c r="X558" s="121"/>
      <c r="Y558" s="121"/>
      <c r="Z558" s="121"/>
      <c r="AA558" s="121"/>
      <c r="AB558" s="121"/>
      <c r="AC558" s="121"/>
      <c r="AD558" s="121"/>
      <c r="AE558" s="121"/>
      <c r="AF558" s="121"/>
      <c r="AG558" s="121"/>
      <c r="AH558" s="121"/>
      <c r="AI558" s="121"/>
    </row>
    <row r="559" s="4" customFormat="1" spans="23:35">
      <c r="W559" s="121"/>
      <c r="X559" s="121"/>
      <c r="Y559" s="121"/>
      <c r="Z559" s="121"/>
      <c r="AA559" s="121"/>
      <c r="AB559" s="121"/>
      <c r="AC559" s="121"/>
      <c r="AD559" s="121"/>
      <c r="AE559" s="121"/>
      <c r="AF559" s="121"/>
      <c r="AG559" s="121"/>
      <c r="AH559" s="121"/>
      <c r="AI559" s="121"/>
    </row>
    <row r="560" s="4" customFormat="1" spans="23:35">
      <c r="W560" s="121"/>
      <c r="X560" s="121"/>
      <c r="Y560" s="121"/>
      <c r="Z560" s="121"/>
      <c r="AA560" s="121"/>
      <c r="AB560" s="121"/>
      <c r="AC560" s="121"/>
      <c r="AD560" s="121"/>
      <c r="AE560" s="121"/>
      <c r="AF560" s="121"/>
      <c r="AG560" s="121"/>
      <c r="AH560" s="121"/>
      <c r="AI560" s="121"/>
    </row>
    <row r="561" s="4" customFormat="1" spans="23:35">
      <c r="W561" s="121"/>
      <c r="X561" s="121"/>
      <c r="Y561" s="121"/>
      <c r="Z561" s="121"/>
      <c r="AA561" s="121"/>
      <c r="AB561" s="121"/>
      <c r="AC561" s="121"/>
      <c r="AD561" s="121"/>
      <c r="AE561" s="121"/>
      <c r="AF561" s="121"/>
      <c r="AG561" s="121"/>
      <c r="AH561" s="121"/>
      <c r="AI561" s="121"/>
    </row>
    <row r="562" s="4" customFormat="1" spans="23:35">
      <c r="W562" s="121"/>
      <c r="X562" s="121"/>
      <c r="Y562" s="121"/>
      <c r="Z562" s="121"/>
      <c r="AA562" s="121"/>
      <c r="AB562" s="121"/>
      <c r="AC562" s="121"/>
      <c r="AD562" s="121"/>
      <c r="AE562" s="121"/>
      <c r="AF562" s="121"/>
      <c r="AG562" s="121"/>
      <c r="AH562" s="121"/>
      <c r="AI562" s="121"/>
    </row>
    <row r="563" s="4" customFormat="1" spans="23:35">
      <c r="W563" s="121"/>
      <c r="X563" s="121"/>
      <c r="Y563" s="121"/>
      <c r="Z563" s="121"/>
      <c r="AA563" s="121"/>
      <c r="AB563" s="121"/>
      <c r="AC563" s="121"/>
      <c r="AD563" s="121"/>
      <c r="AE563" s="121"/>
      <c r="AF563" s="121"/>
      <c r="AG563" s="121"/>
      <c r="AH563" s="121"/>
      <c r="AI563" s="121"/>
    </row>
    <row r="564" s="4" customFormat="1" spans="23:35">
      <c r="W564" s="121"/>
      <c r="X564" s="121"/>
      <c r="Y564" s="121"/>
      <c r="Z564" s="121"/>
      <c r="AA564" s="121"/>
      <c r="AB564" s="121"/>
      <c r="AC564" s="121"/>
      <c r="AD564" s="121"/>
      <c r="AE564" s="121"/>
      <c r="AF564" s="121"/>
      <c r="AG564" s="121"/>
      <c r="AH564" s="121"/>
      <c r="AI564" s="121"/>
    </row>
    <row r="565" s="4" customFormat="1" spans="23:35">
      <c r="W565" s="121"/>
      <c r="X565" s="121"/>
      <c r="Y565" s="121"/>
      <c r="Z565" s="121"/>
      <c r="AA565" s="121"/>
      <c r="AB565" s="121"/>
      <c r="AC565" s="121"/>
      <c r="AD565" s="121"/>
      <c r="AE565" s="121"/>
      <c r="AF565" s="121"/>
      <c r="AG565" s="121"/>
      <c r="AH565" s="121"/>
      <c r="AI565" s="121"/>
    </row>
    <row r="566" s="4" customFormat="1" spans="23:35">
      <c r="W566" s="121"/>
      <c r="X566" s="121"/>
      <c r="Y566" s="121"/>
      <c r="Z566" s="121"/>
      <c r="AA566" s="121"/>
      <c r="AB566" s="121"/>
      <c r="AC566" s="121"/>
      <c r="AD566" s="121"/>
      <c r="AE566" s="121"/>
      <c r="AF566" s="121"/>
      <c r="AG566" s="121"/>
      <c r="AH566" s="121"/>
      <c r="AI566" s="121"/>
    </row>
    <row r="567" s="4" customFormat="1" spans="23:35">
      <c r="W567" s="121"/>
      <c r="X567" s="121"/>
      <c r="Y567" s="121"/>
      <c r="Z567" s="121"/>
      <c r="AA567" s="121"/>
      <c r="AB567" s="121"/>
      <c r="AC567" s="121"/>
      <c r="AD567" s="121"/>
      <c r="AE567" s="121"/>
      <c r="AF567" s="121"/>
      <c r="AG567" s="121"/>
      <c r="AH567" s="121"/>
      <c r="AI567" s="121"/>
    </row>
    <row r="568" s="4" customFormat="1" spans="23:35">
      <c r="W568" s="121"/>
      <c r="X568" s="121"/>
      <c r="Y568" s="121"/>
      <c r="Z568" s="121"/>
      <c r="AA568" s="121"/>
      <c r="AB568" s="121"/>
      <c r="AC568" s="121"/>
      <c r="AD568" s="121"/>
      <c r="AE568" s="121"/>
      <c r="AF568" s="121"/>
      <c r="AG568" s="121"/>
      <c r="AH568" s="121"/>
      <c r="AI568" s="121"/>
    </row>
    <row r="569" s="4" customFormat="1" spans="23:35">
      <c r="W569" s="121"/>
      <c r="X569" s="121"/>
      <c r="Y569" s="121"/>
      <c r="Z569" s="121"/>
      <c r="AA569" s="121"/>
      <c r="AB569" s="121"/>
      <c r="AC569" s="121"/>
      <c r="AD569" s="121"/>
      <c r="AE569" s="121"/>
      <c r="AF569" s="121"/>
      <c r="AG569" s="121"/>
      <c r="AH569" s="121"/>
      <c r="AI569" s="121"/>
    </row>
    <row r="570" s="4" customFormat="1" spans="23:35">
      <c r="W570" s="121"/>
      <c r="X570" s="121"/>
      <c r="Y570" s="121"/>
      <c r="Z570" s="121"/>
      <c r="AA570" s="121"/>
      <c r="AB570" s="121"/>
      <c r="AC570" s="121"/>
      <c r="AD570" s="121"/>
      <c r="AE570" s="121"/>
      <c r="AF570" s="121"/>
      <c r="AG570" s="121"/>
      <c r="AH570" s="121"/>
      <c r="AI570" s="121"/>
    </row>
    <row r="571" s="4" customFormat="1" spans="23:35">
      <c r="W571" s="121"/>
      <c r="X571" s="121"/>
      <c r="Y571" s="121"/>
      <c r="Z571" s="121"/>
      <c r="AA571" s="121"/>
      <c r="AB571" s="121"/>
      <c r="AC571" s="121"/>
      <c r="AD571" s="121"/>
      <c r="AE571" s="121"/>
      <c r="AF571" s="121"/>
      <c r="AG571" s="121"/>
      <c r="AH571" s="121"/>
      <c r="AI571" s="121"/>
    </row>
    <row r="572" s="4" customFormat="1" spans="23:35">
      <c r="W572" s="121"/>
      <c r="X572" s="121"/>
      <c r="Y572" s="121"/>
      <c r="Z572" s="121"/>
      <c r="AA572" s="121"/>
      <c r="AB572" s="121"/>
      <c r="AC572" s="121"/>
      <c r="AD572" s="121"/>
      <c r="AE572" s="121"/>
      <c r="AF572" s="121"/>
      <c r="AG572" s="121"/>
      <c r="AH572" s="121"/>
      <c r="AI572" s="121"/>
    </row>
    <row r="573" s="4" customFormat="1" spans="23:35">
      <c r="W573" s="121"/>
      <c r="X573" s="121"/>
      <c r="Y573" s="121"/>
      <c r="Z573" s="121"/>
      <c r="AA573" s="121"/>
      <c r="AB573" s="121"/>
      <c r="AC573" s="121"/>
      <c r="AD573" s="121"/>
      <c r="AE573" s="121"/>
      <c r="AF573" s="121"/>
      <c r="AG573" s="121"/>
      <c r="AH573" s="121"/>
      <c r="AI573" s="121"/>
    </row>
    <row r="574" s="4" customFormat="1" spans="23:35">
      <c r="W574" s="121"/>
      <c r="X574" s="121"/>
      <c r="Y574" s="121"/>
      <c r="Z574" s="121"/>
      <c r="AA574" s="121"/>
      <c r="AB574" s="121"/>
      <c r="AC574" s="121"/>
      <c r="AD574" s="121"/>
      <c r="AE574" s="121"/>
      <c r="AF574" s="121"/>
      <c r="AG574" s="121"/>
      <c r="AH574" s="121"/>
      <c r="AI574" s="121"/>
    </row>
    <row r="575" s="4" customFormat="1" spans="23:35">
      <c r="W575" s="121"/>
      <c r="X575" s="121"/>
      <c r="Y575" s="121"/>
      <c r="Z575" s="121"/>
      <c r="AA575" s="121"/>
      <c r="AB575" s="121"/>
      <c r="AC575" s="121"/>
      <c r="AD575" s="121"/>
      <c r="AE575" s="121"/>
      <c r="AF575" s="121"/>
      <c r="AG575" s="121"/>
      <c r="AH575" s="121"/>
      <c r="AI575" s="121"/>
    </row>
    <row r="576" s="4" customFormat="1" spans="23:35">
      <c r="W576" s="121"/>
      <c r="X576" s="121"/>
      <c r="Y576" s="121"/>
      <c r="Z576" s="121"/>
      <c r="AA576" s="121"/>
      <c r="AB576" s="121"/>
      <c r="AC576" s="121"/>
      <c r="AD576" s="121"/>
      <c r="AE576" s="121"/>
      <c r="AF576" s="121"/>
      <c r="AG576" s="121"/>
      <c r="AH576" s="121"/>
      <c r="AI576" s="121"/>
    </row>
    <row r="577" s="4" customFormat="1" spans="23:35">
      <c r="W577" s="121"/>
      <c r="X577" s="121"/>
      <c r="Y577" s="121"/>
      <c r="Z577" s="121"/>
      <c r="AA577" s="121"/>
      <c r="AB577" s="121"/>
      <c r="AC577" s="121"/>
      <c r="AD577" s="121"/>
      <c r="AE577" s="121"/>
      <c r="AF577" s="121"/>
      <c r="AG577" s="121"/>
      <c r="AH577" s="121"/>
      <c r="AI577" s="121"/>
    </row>
    <row r="578" s="4" customFormat="1" spans="23:35">
      <c r="W578" s="121"/>
      <c r="X578" s="121"/>
      <c r="Y578" s="121"/>
      <c r="Z578" s="121"/>
      <c r="AA578" s="121"/>
      <c r="AB578" s="121"/>
      <c r="AC578" s="121"/>
      <c r="AD578" s="121"/>
      <c r="AE578" s="121"/>
      <c r="AF578" s="121"/>
      <c r="AG578" s="121"/>
      <c r="AH578" s="121"/>
      <c r="AI578" s="121"/>
    </row>
    <row r="579" s="4" customFormat="1" spans="23:35">
      <c r="W579" s="121"/>
      <c r="X579" s="121"/>
      <c r="Y579" s="121"/>
      <c r="Z579" s="121"/>
      <c r="AA579" s="121"/>
      <c r="AB579" s="121"/>
      <c r="AC579" s="121"/>
      <c r="AD579" s="121"/>
      <c r="AE579" s="121"/>
      <c r="AF579" s="121"/>
      <c r="AG579" s="121"/>
      <c r="AH579" s="121"/>
      <c r="AI579" s="121"/>
    </row>
    <row r="580" s="4" customFormat="1" spans="23:35">
      <c r="W580" s="121"/>
      <c r="X580" s="121"/>
      <c r="Y580" s="121"/>
      <c r="Z580" s="121"/>
      <c r="AA580" s="121"/>
      <c r="AB580" s="121"/>
      <c r="AC580" s="121"/>
      <c r="AD580" s="121"/>
      <c r="AE580" s="121"/>
      <c r="AF580" s="121"/>
      <c r="AG580" s="121"/>
      <c r="AH580" s="121"/>
      <c r="AI580" s="121"/>
    </row>
    <row r="581" s="4" customFormat="1" spans="23:35">
      <c r="W581" s="121"/>
      <c r="X581" s="121"/>
      <c r="Y581" s="121"/>
      <c r="Z581" s="121"/>
      <c r="AA581" s="121"/>
      <c r="AB581" s="121"/>
      <c r="AC581" s="121"/>
      <c r="AD581" s="121"/>
      <c r="AE581" s="121"/>
      <c r="AF581" s="121"/>
      <c r="AG581" s="121"/>
      <c r="AH581" s="121"/>
      <c r="AI581" s="121"/>
    </row>
    <row r="582" s="4" customFormat="1" spans="23:35">
      <c r="W582" s="121"/>
      <c r="X582" s="121"/>
      <c r="Y582" s="121"/>
      <c r="Z582" s="121"/>
      <c r="AA582" s="121"/>
      <c r="AB582" s="121"/>
      <c r="AC582" s="121"/>
      <c r="AD582" s="121"/>
      <c r="AE582" s="121"/>
      <c r="AF582" s="121"/>
      <c r="AG582" s="121"/>
      <c r="AH582" s="121"/>
      <c r="AI582" s="121"/>
    </row>
    <row r="583" s="4" customFormat="1" spans="23:35">
      <c r="W583" s="121"/>
      <c r="X583" s="121"/>
      <c r="Y583" s="121"/>
      <c r="Z583" s="121"/>
      <c r="AA583" s="121"/>
      <c r="AB583" s="121"/>
      <c r="AC583" s="121"/>
      <c r="AD583" s="121"/>
      <c r="AE583" s="121"/>
      <c r="AF583" s="121"/>
      <c r="AG583" s="121"/>
      <c r="AH583" s="121"/>
      <c r="AI583" s="121"/>
    </row>
    <row r="584" s="4" customFormat="1" spans="23:35">
      <c r="W584" s="121"/>
      <c r="X584" s="121"/>
      <c r="Y584" s="121"/>
      <c r="Z584" s="121"/>
      <c r="AA584" s="121"/>
      <c r="AB584" s="121"/>
      <c r="AC584" s="121"/>
      <c r="AD584" s="121"/>
      <c r="AE584" s="121"/>
      <c r="AF584" s="121"/>
      <c r="AG584" s="121"/>
      <c r="AH584" s="121"/>
      <c r="AI584" s="121"/>
    </row>
    <row r="585" s="4" customFormat="1" spans="23:35">
      <c r="W585" s="121"/>
      <c r="X585" s="121"/>
      <c r="Y585" s="121"/>
      <c r="Z585" s="121"/>
      <c r="AA585" s="121"/>
      <c r="AB585" s="121"/>
      <c r="AC585" s="121"/>
      <c r="AD585" s="121"/>
      <c r="AE585" s="121"/>
      <c r="AF585" s="121"/>
      <c r="AG585" s="121"/>
      <c r="AH585" s="121"/>
      <c r="AI585" s="121"/>
    </row>
    <row r="586" s="4" customFormat="1" spans="23:35">
      <c r="W586" s="121"/>
      <c r="X586" s="121"/>
      <c r="Y586" s="121"/>
      <c r="Z586" s="121"/>
      <c r="AA586" s="121"/>
      <c r="AB586" s="121"/>
      <c r="AC586" s="121"/>
      <c r="AD586" s="121"/>
      <c r="AE586" s="121"/>
      <c r="AF586" s="121"/>
      <c r="AG586" s="121"/>
      <c r="AH586" s="121"/>
      <c r="AI586" s="121"/>
    </row>
    <row r="587" s="4" customFormat="1" spans="23:35">
      <c r="W587" s="121"/>
      <c r="X587" s="121"/>
      <c r="Y587" s="121"/>
      <c r="Z587" s="121"/>
      <c r="AA587" s="121"/>
      <c r="AB587" s="121"/>
      <c r="AC587" s="121"/>
      <c r="AD587" s="121"/>
      <c r="AE587" s="121"/>
      <c r="AF587" s="121"/>
      <c r="AG587" s="121"/>
      <c r="AH587" s="121"/>
      <c r="AI587" s="121"/>
    </row>
    <row r="588" s="4" customFormat="1" spans="23:35">
      <c r="W588" s="121"/>
      <c r="X588" s="121"/>
      <c r="Y588" s="121"/>
      <c r="Z588" s="121"/>
      <c r="AA588" s="121"/>
      <c r="AB588" s="121"/>
      <c r="AC588" s="121"/>
      <c r="AD588" s="121"/>
      <c r="AE588" s="121"/>
      <c r="AF588" s="121"/>
      <c r="AG588" s="121"/>
      <c r="AH588" s="121"/>
      <c r="AI588" s="121"/>
    </row>
    <row r="589" s="4" customFormat="1" spans="23:35">
      <c r="W589" s="121"/>
      <c r="X589" s="121"/>
      <c r="Y589" s="121"/>
      <c r="Z589" s="121"/>
      <c r="AA589" s="121"/>
      <c r="AB589" s="121"/>
      <c r="AC589" s="121"/>
      <c r="AD589" s="121"/>
      <c r="AE589" s="121"/>
      <c r="AF589" s="121"/>
      <c r="AG589" s="121"/>
      <c r="AH589" s="121"/>
      <c r="AI589" s="121"/>
    </row>
  </sheetData>
  <autoFilter xmlns:etc="http://www.wps.cn/officeDocument/2017/etCustomData" ref="A4:XFD555" etc:filterBottomFollowUsedRange="0">
    <extLst/>
  </autoFilter>
  <sortState ref="5:510">
    <sortCondition ref="C5:C510"/>
    <sortCondition ref="D5:D510"/>
    <sortCondition ref="E5:E510"/>
  </sortState>
  <mergeCells count="42">
    <mergeCell ref="A1:U1"/>
    <mergeCell ref="A2:U2"/>
    <mergeCell ref="C3:E3"/>
    <mergeCell ref="K3:M3"/>
    <mergeCell ref="Q3:S3"/>
    <mergeCell ref="A5:B5"/>
    <mergeCell ref="A6:B6"/>
    <mergeCell ref="A7:B7"/>
    <mergeCell ref="A8:B8"/>
    <mergeCell ref="A72:B72"/>
    <mergeCell ref="A73:B73"/>
    <mergeCell ref="A126:B126"/>
    <mergeCell ref="A228:B228"/>
    <mergeCell ref="A254:B254"/>
    <mergeCell ref="A255:B255"/>
    <mergeCell ref="A256:B256"/>
    <mergeCell ref="A282:B282"/>
    <mergeCell ref="A283:B283"/>
    <mergeCell ref="A284:B284"/>
    <mergeCell ref="A310:B310"/>
    <mergeCell ref="A311:B311"/>
    <mergeCell ref="A312:B312"/>
    <mergeCell ref="A429:B429"/>
    <mergeCell ref="A459:B459"/>
    <mergeCell ref="A465:B465"/>
    <mergeCell ref="A474:B474"/>
    <mergeCell ref="A475:B475"/>
    <mergeCell ref="A502:B502"/>
    <mergeCell ref="A511:B511"/>
    <mergeCell ref="A524:B524"/>
    <mergeCell ref="A526:B526"/>
    <mergeCell ref="A552:B552"/>
    <mergeCell ref="A3:A4"/>
    <mergeCell ref="B3:B4"/>
    <mergeCell ref="F3:F4"/>
    <mergeCell ref="G3:G4"/>
    <mergeCell ref="H3:H4"/>
    <mergeCell ref="I3:I4"/>
    <mergeCell ref="J3:J4"/>
    <mergeCell ref="N3:N4"/>
    <mergeCell ref="O3:O4"/>
    <mergeCell ref="P3:P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入库申报表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2024-10-24T04:32:00Z</dcterms:created>
  <dcterms:modified xsi:type="dcterms:W3CDTF">2024-10-26T09:43:07Z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6779F8C5B2634FEFA99EB3C830E697F6_13</vt:lpwstr>
  </property>
  <property fmtid="{D5CDD505-2E9C-101B-9397-08002B2CF9AE}" pid="3" name="KSOProductBuildVer">
    <vt:lpwstr>2052-12.1.0.18608</vt:lpwstr>
  </property>
</Properties>
</file>