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390" windowWidth="27735" windowHeight="1200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O386" i="1"/>
  <c r="M386"/>
  <c r="K386" s="1"/>
  <c r="L386"/>
  <c r="J386"/>
  <c r="I386"/>
  <c r="H386" s="1"/>
  <c r="O385"/>
  <c r="M385"/>
  <c r="K385" s="1"/>
  <c r="L385"/>
  <c r="J385"/>
  <c r="I385"/>
  <c r="H385" s="1"/>
  <c r="G385" s="1"/>
  <c r="O384"/>
  <c r="M384"/>
  <c r="K384" s="1"/>
  <c r="L384"/>
  <c r="I384"/>
  <c r="H384"/>
  <c r="G384" s="1"/>
  <c r="O383"/>
  <c r="M383"/>
  <c r="L383"/>
  <c r="K383" s="1"/>
  <c r="J383"/>
  <c r="I383"/>
  <c r="H383"/>
  <c r="O382"/>
  <c r="M382"/>
  <c r="L382"/>
  <c r="K382" s="1"/>
  <c r="I382"/>
  <c r="H382" s="1"/>
  <c r="G382" s="1"/>
  <c r="O381"/>
  <c r="M381"/>
  <c r="L381"/>
  <c r="K381"/>
  <c r="J381"/>
  <c r="I381"/>
  <c r="H381" s="1"/>
  <c r="G381" s="1"/>
  <c r="O380"/>
  <c r="M380"/>
  <c r="L380"/>
  <c r="K380"/>
  <c r="J380"/>
  <c r="I380"/>
  <c r="H380" s="1"/>
  <c r="G380" s="1"/>
  <c r="O379"/>
  <c r="M379"/>
  <c r="L379"/>
  <c r="K379"/>
  <c r="J379"/>
  <c r="I379"/>
  <c r="H379" s="1"/>
  <c r="G379" s="1"/>
  <c r="O378"/>
  <c r="M378"/>
  <c r="L378"/>
  <c r="K378"/>
  <c r="J378"/>
  <c r="I378"/>
  <c r="H378" s="1"/>
  <c r="G378" s="1"/>
  <c r="O377"/>
  <c r="M377"/>
  <c r="L377"/>
  <c r="K377"/>
  <c r="I377"/>
  <c r="H377"/>
  <c r="G377" s="1"/>
  <c r="O376"/>
  <c r="M376"/>
  <c r="L376"/>
  <c r="K376" s="1"/>
  <c r="J376"/>
  <c r="H376" s="1"/>
  <c r="I376"/>
  <c r="O375"/>
  <c r="M375"/>
  <c r="L375"/>
  <c r="K375" s="1"/>
  <c r="J375"/>
  <c r="H375" s="1"/>
  <c r="I375"/>
  <c r="O374"/>
  <c r="M374"/>
  <c r="L374"/>
  <c r="K374" s="1"/>
  <c r="I374"/>
  <c r="H374" s="1"/>
  <c r="G374" s="1"/>
  <c r="O373"/>
  <c r="M373"/>
  <c r="K373" s="1"/>
  <c r="L373"/>
  <c r="I373"/>
  <c r="H373"/>
  <c r="G373" s="1"/>
  <c r="O372"/>
  <c r="M372"/>
  <c r="L372"/>
  <c r="K372" s="1"/>
  <c r="J372"/>
  <c r="I372"/>
  <c r="H372"/>
  <c r="O371"/>
  <c r="M371"/>
  <c r="L371"/>
  <c r="K371" s="1"/>
  <c r="I371"/>
  <c r="H371" s="1"/>
  <c r="O370"/>
  <c r="M370"/>
  <c r="L370"/>
  <c r="K370"/>
  <c r="J370"/>
  <c r="I370"/>
  <c r="H370" s="1"/>
  <c r="G370" s="1"/>
  <c r="O369"/>
  <c r="M369"/>
  <c r="L369"/>
  <c r="K369"/>
  <c r="J369"/>
  <c r="I369"/>
  <c r="H369" s="1"/>
  <c r="G369" s="1"/>
  <c r="O368"/>
  <c r="M368"/>
  <c r="L368"/>
  <c r="K368"/>
  <c r="J368"/>
  <c r="I368"/>
  <c r="H368" s="1"/>
  <c r="G368" s="1"/>
  <c r="O367"/>
  <c r="M367"/>
  <c r="L367"/>
  <c r="K367"/>
  <c r="J367"/>
  <c r="I367"/>
  <c r="H367" s="1"/>
  <c r="G367" s="1"/>
  <c r="O366"/>
  <c r="M366"/>
  <c r="L366"/>
  <c r="K366"/>
  <c r="I366"/>
  <c r="H366"/>
  <c r="G366" s="1"/>
  <c r="O365"/>
  <c r="M365"/>
  <c r="L365"/>
  <c r="K365" s="1"/>
  <c r="I365"/>
  <c r="H365" s="1"/>
  <c r="G365" s="1"/>
  <c r="O364"/>
  <c r="M364"/>
  <c r="K364" s="1"/>
  <c r="L364"/>
  <c r="J364"/>
  <c r="I364"/>
  <c r="H364" s="1"/>
  <c r="O363"/>
  <c r="M363"/>
  <c r="K363" s="1"/>
  <c r="L363"/>
  <c r="J363"/>
  <c r="I363"/>
  <c r="H363" s="1"/>
  <c r="G363" s="1"/>
  <c r="O362"/>
  <c r="M362"/>
  <c r="K362" s="1"/>
  <c r="L362"/>
  <c r="I362"/>
  <c r="H362"/>
  <c r="O361"/>
  <c r="M361"/>
  <c r="L361"/>
  <c r="K361" s="1"/>
  <c r="I361"/>
  <c r="H361" s="1"/>
  <c r="O360"/>
  <c r="M360"/>
  <c r="L360"/>
  <c r="K360"/>
  <c r="J360"/>
  <c r="I360"/>
  <c r="H360" s="1"/>
  <c r="G360" s="1"/>
  <c r="O359"/>
  <c r="M359"/>
  <c r="L359"/>
  <c r="K359"/>
  <c r="J359"/>
  <c r="I359"/>
  <c r="H359" s="1"/>
  <c r="G359" s="1"/>
  <c r="O358"/>
  <c r="M358"/>
  <c r="L358"/>
  <c r="K358"/>
  <c r="J358"/>
  <c r="I358"/>
  <c r="H358" s="1"/>
  <c r="G358" s="1"/>
  <c r="O357"/>
  <c r="M357"/>
  <c r="L357"/>
  <c r="K357"/>
  <c r="I357"/>
  <c r="H357"/>
  <c r="G357" s="1"/>
  <c r="O356"/>
  <c r="M356"/>
  <c r="L356"/>
  <c r="K356" s="1"/>
  <c r="I356"/>
  <c r="H356" s="1"/>
  <c r="G356" s="1"/>
  <c r="O355"/>
  <c r="M355"/>
  <c r="K355" s="1"/>
  <c r="L355"/>
  <c r="I355"/>
  <c r="H355"/>
  <c r="G355" s="1"/>
  <c r="O354"/>
  <c r="M354"/>
  <c r="L354"/>
  <c r="K354" s="1"/>
  <c r="I354"/>
  <c r="H354" s="1"/>
  <c r="O353"/>
  <c r="M353"/>
  <c r="L353"/>
  <c r="K353"/>
  <c r="I353"/>
  <c r="H353"/>
  <c r="G353" s="1"/>
  <c r="O352"/>
  <c r="M352"/>
  <c r="L352"/>
  <c r="K352" s="1"/>
  <c r="J352"/>
  <c r="H352" s="1"/>
  <c r="G352" s="1"/>
  <c r="I352"/>
  <c r="O351"/>
  <c r="M351"/>
  <c r="L351"/>
  <c r="K351" s="1"/>
  <c r="I351"/>
  <c r="H351" s="1"/>
  <c r="G351" s="1"/>
  <c r="O350"/>
  <c r="M350"/>
  <c r="K350" s="1"/>
  <c r="L350"/>
  <c r="I350"/>
  <c r="H350"/>
  <c r="G350" s="1"/>
  <c r="O349"/>
  <c r="M349"/>
  <c r="L349"/>
  <c r="K349" s="1"/>
  <c r="J349"/>
  <c r="I349"/>
  <c r="H349"/>
  <c r="O348"/>
  <c r="M348"/>
  <c r="L348"/>
  <c r="K348" s="1"/>
  <c r="J348"/>
  <c r="I348"/>
  <c r="H348"/>
  <c r="G348" s="1"/>
  <c r="O347"/>
  <c r="M347"/>
  <c r="L347"/>
  <c r="K347" s="1"/>
  <c r="J347"/>
  <c r="I347"/>
  <c r="H347"/>
  <c r="O346"/>
  <c r="M346"/>
  <c r="L346"/>
  <c r="K346" s="1"/>
  <c r="I346"/>
  <c r="H346" s="1"/>
  <c r="G346" s="1"/>
  <c r="O345"/>
  <c r="M345"/>
  <c r="L345"/>
  <c r="K345"/>
  <c r="J345"/>
  <c r="I345"/>
  <c r="H345" s="1"/>
  <c r="G345" s="1"/>
  <c r="O344"/>
  <c r="M344"/>
  <c r="L344"/>
  <c r="K344"/>
  <c r="J344"/>
  <c r="I344"/>
  <c r="H344" s="1"/>
  <c r="G344" s="1"/>
  <c r="O343"/>
  <c r="M343"/>
  <c r="L343"/>
  <c r="K343"/>
  <c r="J343"/>
  <c r="I343"/>
  <c r="H343" s="1"/>
  <c r="G343" s="1"/>
  <c r="O342"/>
  <c r="M342"/>
  <c r="L342"/>
  <c r="K342"/>
  <c r="I342"/>
  <c r="H342"/>
  <c r="G342" s="1"/>
  <c r="O341"/>
  <c r="M341"/>
  <c r="L341"/>
  <c r="K341" s="1"/>
  <c r="J341"/>
  <c r="H341" s="1"/>
  <c r="G341" s="1"/>
  <c r="I341"/>
  <c r="O340"/>
  <c r="M340"/>
  <c r="L340"/>
  <c r="K340" s="1"/>
  <c r="J340"/>
  <c r="H340" s="1"/>
  <c r="I340"/>
  <c r="O339"/>
  <c r="M339"/>
  <c r="L339"/>
  <c r="K339" s="1"/>
  <c r="I339"/>
  <c r="H339" s="1"/>
  <c r="G339" s="1"/>
  <c r="O338"/>
  <c r="M338"/>
  <c r="K338" s="1"/>
  <c r="L338"/>
  <c r="J338"/>
  <c r="I338"/>
  <c r="H338" s="1"/>
  <c r="O337"/>
  <c r="M337"/>
  <c r="K337" s="1"/>
  <c r="L337"/>
  <c r="J337"/>
  <c r="I337"/>
  <c r="H337" s="1"/>
  <c r="G337" s="1"/>
  <c r="O336"/>
  <c r="M336"/>
  <c r="K336" s="1"/>
  <c r="L336"/>
  <c r="J336"/>
  <c r="I336"/>
  <c r="H336" s="1"/>
  <c r="O335"/>
  <c r="M335"/>
  <c r="K335" s="1"/>
  <c r="L335"/>
  <c r="J335"/>
  <c r="I335"/>
  <c r="H335" s="1"/>
  <c r="G335" s="1"/>
  <c r="O334"/>
  <c r="M334"/>
  <c r="K334" s="1"/>
  <c r="L334"/>
  <c r="I334"/>
  <c r="H334"/>
  <c r="O333"/>
  <c r="M333"/>
  <c r="L333"/>
  <c r="K333" s="1"/>
  <c r="J333"/>
  <c r="I333"/>
  <c r="H333"/>
  <c r="O332"/>
  <c r="M332"/>
  <c r="L332"/>
  <c r="K332" s="1"/>
  <c r="I332"/>
  <c r="H332" s="1"/>
  <c r="O331"/>
  <c r="M331"/>
  <c r="L331"/>
  <c r="K331"/>
  <c r="J331"/>
  <c r="I331"/>
  <c r="H331" s="1"/>
  <c r="G331" s="1"/>
  <c r="O330"/>
  <c r="M330"/>
  <c r="L330"/>
  <c r="K330"/>
  <c r="J330"/>
  <c r="I330"/>
  <c r="H330" s="1"/>
  <c r="G330" s="1"/>
  <c r="O329"/>
  <c r="M329"/>
  <c r="L329"/>
  <c r="K329"/>
  <c r="I329"/>
  <c r="H329"/>
  <c r="G329" s="1"/>
  <c r="O328"/>
  <c r="M328"/>
  <c r="L328"/>
  <c r="K328" s="1"/>
  <c r="J328"/>
  <c r="I328"/>
  <c r="H328"/>
  <c r="O327"/>
  <c r="M327"/>
  <c r="L327"/>
  <c r="K327" s="1"/>
  <c r="J327"/>
  <c r="I327"/>
  <c r="H327"/>
  <c r="O326"/>
  <c r="M326"/>
  <c r="L326"/>
  <c r="K326" s="1"/>
  <c r="J326"/>
  <c r="I326"/>
  <c r="H326"/>
  <c r="O325"/>
  <c r="M325"/>
  <c r="L325"/>
  <c r="K325" s="1"/>
  <c r="J325"/>
  <c r="I325"/>
  <c r="H325"/>
  <c r="O324"/>
  <c r="M324"/>
  <c r="L324"/>
  <c r="K324" s="1"/>
  <c r="J324"/>
  <c r="I324"/>
  <c r="H324"/>
  <c r="O323"/>
  <c r="M323"/>
  <c r="L323"/>
  <c r="K323" s="1"/>
  <c r="J323"/>
  <c r="I323"/>
  <c r="H323"/>
  <c r="O322"/>
  <c r="M322"/>
  <c r="L322"/>
  <c r="K322" s="1"/>
  <c r="I322"/>
  <c r="H322" s="1"/>
  <c r="O321"/>
  <c r="M321"/>
  <c r="L321"/>
  <c r="K321"/>
  <c r="J321"/>
  <c r="I321"/>
  <c r="H321" s="1"/>
  <c r="G321" s="1"/>
  <c r="O320"/>
  <c r="M320"/>
  <c r="L320"/>
  <c r="K320"/>
  <c r="J320"/>
  <c r="I320"/>
  <c r="H320" s="1"/>
  <c r="G320" s="1"/>
  <c r="O319"/>
  <c r="M319"/>
  <c r="L319"/>
  <c r="K319"/>
  <c r="I319"/>
  <c r="H319"/>
  <c r="G319" s="1"/>
  <c r="O318"/>
  <c r="M318"/>
  <c r="L318"/>
  <c r="K318" s="1"/>
  <c r="I318"/>
  <c r="H318" s="1"/>
  <c r="O317"/>
  <c r="M317"/>
  <c r="K317" s="1"/>
  <c r="L317"/>
  <c r="I317"/>
  <c r="H317"/>
  <c r="G317" s="1"/>
  <c r="O316"/>
  <c r="M316"/>
  <c r="L316"/>
  <c r="K316" s="1"/>
  <c r="J316"/>
  <c r="I316"/>
  <c r="H316"/>
  <c r="G316" s="1"/>
  <c r="O315"/>
  <c r="M315"/>
  <c r="L315"/>
  <c r="K315" s="1"/>
  <c r="I315"/>
  <c r="H315" s="1"/>
  <c r="G315" s="1"/>
  <c r="O314"/>
  <c r="M314"/>
  <c r="L314"/>
  <c r="K314"/>
  <c r="J314"/>
  <c r="I314"/>
  <c r="H314" s="1"/>
  <c r="G314" s="1"/>
  <c r="O313"/>
  <c r="M313"/>
  <c r="L313"/>
  <c r="K313"/>
  <c r="I313"/>
  <c r="H313"/>
  <c r="G313" s="1"/>
  <c r="O312"/>
  <c r="M312"/>
  <c r="L312"/>
  <c r="K312" s="1"/>
  <c r="I312"/>
  <c r="H312" s="1"/>
  <c r="G312" s="1"/>
  <c r="O311"/>
  <c r="M311"/>
  <c r="L311"/>
  <c r="K311"/>
  <c r="J311"/>
  <c r="I311"/>
  <c r="H311" s="1"/>
  <c r="G311" s="1"/>
  <c r="O310"/>
  <c r="M310"/>
  <c r="L310"/>
  <c r="K310"/>
  <c r="J310"/>
  <c r="I310"/>
  <c r="H310" s="1"/>
  <c r="G310" s="1"/>
  <c r="O309"/>
  <c r="M309"/>
  <c r="K309" s="1"/>
  <c r="L309"/>
  <c r="I309"/>
  <c r="H309"/>
  <c r="O308"/>
  <c r="M308"/>
  <c r="L308"/>
  <c r="K308" s="1"/>
  <c r="I308"/>
  <c r="H308" s="1"/>
  <c r="O307"/>
  <c r="M307"/>
  <c r="L307"/>
  <c r="K307"/>
  <c r="J307"/>
  <c r="I307"/>
  <c r="H307" s="1"/>
  <c r="G307" s="1"/>
  <c r="O306"/>
  <c r="M306"/>
  <c r="L306"/>
  <c r="K306"/>
  <c r="I306"/>
  <c r="H306"/>
  <c r="G306" s="1"/>
  <c r="O305"/>
  <c r="M305"/>
  <c r="L305"/>
  <c r="K305" s="1"/>
  <c r="I305"/>
  <c r="H305" s="1"/>
  <c r="O304"/>
  <c r="M304"/>
  <c r="K304" s="1"/>
  <c r="L304"/>
  <c r="I304"/>
  <c r="H304"/>
  <c r="G304" s="1"/>
  <c r="O303"/>
  <c r="M303"/>
  <c r="L303"/>
  <c r="K303" s="1"/>
  <c r="J303"/>
  <c r="I303"/>
  <c r="H303"/>
  <c r="G303" s="1"/>
  <c r="O302"/>
  <c r="M302"/>
  <c r="L302"/>
  <c r="K302" s="1"/>
  <c r="I302"/>
  <c r="H302" s="1"/>
  <c r="G302" s="1"/>
  <c r="O301"/>
  <c r="M301"/>
  <c r="L301"/>
  <c r="K301"/>
  <c r="I301"/>
  <c r="H301"/>
  <c r="G301" s="1"/>
  <c r="O300"/>
  <c r="M300"/>
  <c r="L300"/>
  <c r="K300" s="1"/>
  <c r="J300"/>
  <c r="H300" s="1"/>
  <c r="G300" s="1"/>
  <c r="I300"/>
  <c r="O299"/>
  <c r="M299"/>
  <c r="L299"/>
  <c r="K299" s="1"/>
  <c r="J299"/>
  <c r="H299" s="1"/>
  <c r="I299"/>
  <c r="O298"/>
  <c r="M298"/>
  <c r="L298"/>
  <c r="K298" s="1"/>
  <c r="I298"/>
  <c r="H298" s="1"/>
  <c r="G298" s="1"/>
  <c r="O297"/>
  <c r="M297"/>
  <c r="K297" s="1"/>
  <c r="L297"/>
  <c r="I297"/>
  <c r="H297"/>
  <c r="O296"/>
  <c r="M296"/>
  <c r="L296"/>
  <c r="K296" s="1"/>
  <c r="I296"/>
  <c r="H296" s="1"/>
  <c r="O295"/>
  <c r="M295"/>
  <c r="L295"/>
  <c r="K295"/>
  <c r="I295"/>
  <c r="H295"/>
  <c r="G295" s="1"/>
  <c r="O294"/>
  <c r="M294"/>
  <c r="L294"/>
  <c r="K294" s="1"/>
  <c r="I294"/>
  <c r="H294" s="1"/>
  <c r="O293"/>
  <c r="M293"/>
  <c r="K293" s="1"/>
  <c r="L293"/>
  <c r="I293"/>
  <c r="H293"/>
  <c r="G293" s="1"/>
  <c r="O292"/>
  <c r="M292"/>
  <c r="L292"/>
  <c r="K292" s="1"/>
  <c r="I292"/>
  <c r="H292" s="1"/>
  <c r="G292" s="1"/>
  <c r="O291"/>
  <c r="M291"/>
  <c r="L291"/>
  <c r="K291"/>
  <c r="I291"/>
  <c r="H291"/>
  <c r="G291" s="1"/>
  <c r="O290"/>
  <c r="M290"/>
  <c r="L290"/>
  <c r="K290" s="1"/>
  <c r="J290"/>
  <c r="H290" s="1"/>
  <c r="G290" s="1"/>
  <c r="I290"/>
  <c r="O289"/>
  <c r="M289"/>
  <c r="L289"/>
  <c r="K289" s="1"/>
  <c r="J289"/>
  <c r="H289" s="1"/>
  <c r="I289"/>
  <c r="O288"/>
  <c r="M288"/>
  <c r="L288"/>
  <c r="K288" s="1"/>
  <c r="I288"/>
  <c r="H288" s="1"/>
  <c r="G288" s="1"/>
  <c r="O287"/>
  <c r="M287"/>
  <c r="K287" s="1"/>
  <c r="L287"/>
  <c r="I287"/>
  <c r="H287"/>
  <c r="O286"/>
  <c r="M286"/>
  <c r="L286"/>
  <c r="K286" s="1"/>
  <c r="J286"/>
  <c r="I286"/>
  <c r="H286"/>
  <c r="O285"/>
  <c r="M285"/>
  <c r="L285"/>
  <c r="K285" s="1"/>
  <c r="J285"/>
  <c r="I285"/>
  <c r="H285"/>
  <c r="O284"/>
  <c r="M284"/>
  <c r="L284"/>
  <c r="K284" s="1"/>
  <c r="J284"/>
  <c r="I284"/>
  <c r="H284"/>
  <c r="O283"/>
  <c r="M283"/>
  <c r="L283"/>
  <c r="K283" s="1"/>
  <c r="I283"/>
  <c r="H283" s="1"/>
  <c r="O282"/>
  <c r="M282"/>
  <c r="L282"/>
  <c r="K282"/>
  <c r="I282"/>
  <c r="H282"/>
  <c r="G282" s="1"/>
  <c r="O281"/>
  <c r="M281"/>
  <c r="L281"/>
  <c r="K281" s="1"/>
  <c r="I281"/>
  <c r="H281" s="1"/>
  <c r="O280"/>
  <c r="M280"/>
  <c r="K280" s="1"/>
  <c r="L280"/>
  <c r="J280"/>
  <c r="I280"/>
  <c r="H280" s="1"/>
  <c r="G280" s="1"/>
  <c r="O279"/>
  <c r="M279"/>
  <c r="K279" s="1"/>
  <c r="L279"/>
  <c r="J279"/>
  <c r="I279"/>
  <c r="H279" s="1"/>
  <c r="O278"/>
  <c r="M278"/>
  <c r="K278" s="1"/>
  <c r="L278"/>
  <c r="J278"/>
  <c r="I278"/>
  <c r="H278" s="1"/>
  <c r="G278" s="1"/>
  <c r="O277"/>
  <c r="M277"/>
  <c r="K277" s="1"/>
  <c r="L277"/>
  <c r="I277"/>
  <c r="H277"/>
  <c r="O276"/>
  <c r="M276"/>
  <c r="L276"/>
  <c r="K276" s="1"/>
  <c r="I276"/>
  <c r="H276" s="1"/>
  <c r="O275"/>
  <c r="M275"/>
  <c r="L275"/>
  <c r="K275"/>
  <c r="J275"/>
  <c r="I275"/>
  <c r="H275" s="1"/>
  <c r="G275" s="1"/>
  <c r="O274"/>
  <c r="M274"/>
  <c r="L274"/>
  <c r="K274"/>
  <c r="J274"/>
  <c r="I274"/>
  <c r="H274" s="1"/>
  <c r="G274" s="1"/>
  <c r="O273"/>
  <c r="M273"/>
  <c r="L273"/>
  <c r="K273"/>
  <c r="I273"/>
  <c r="H273"/>
  <c r="G273" s="1"/>
  <c r="O272"/>
  <c r="M272"/>
  <c r="L272"/>
  <c r="K272" s="1"/>
  <c r="I272"/>
  <c r="H272" s="1"/>
  <c r="O271"/>
  <c r="M271"/>
  <c r="K271" s="1"/>
  <c r="L271"/>
  <c r="J271"/>
  <c r="I271"/>
  <c r="H271" s="1"/>
  <c r="G271" s="1"/>
  <c r="O270"/>
  <c r="M270"/>
  <c r="K270" s="1"/>
  <c r="L270"/>
  <c r="J270"/>
  <c r="I270"/>
  <c r="H270" s="1"/>
  <c r="T269"/>
  <c r="O269"/>
  <c r="M269"/>
  <c r="L269"/>
  <c r="K269" s="1"/>
  <c r="I269"/>
  <c r="H269" s="1"/>
  <c r="G269" s="1"/>
  <c r="O268"/>
  <c r="M268"/>
  <c r="K268" s="1"/>
  <c r="L268"/>
  <c r="J268"/>
  <c r="I268"/>
  <c r="H268" s="1"/>
  <c r="O267"/>
  <c r="M267"/>
  <c r="K267" s="1"/>
  <c r="L267"/>
  <c r="J267"/>
  <c r="I267"/>
  <c r="H267" s="1"/>
  <c r="G267" s="1"/>
  <c r="T266"/>
  <c r="O266"/>
  <c r="M266"/>
  <c r="L266"/>
  <c r="K266" s="1"/>
  <c r="I266"/>
  <c r="H266" s="1"/>
  <c r="O265"/>
  <c r="M265"/>
  <c r="K265" s="1"/>
  <c r="L265"/>
  <c r="I265"/>
  <c r="H265"/>
  <c r="G265" s="1"/>
  <c r="O264"/>
  <c r="M264"/>
  <c r="L264"/>
  <c r="K264" s="1"/>
  <c r="I264"/>
  <c r="H264" s="1"/>
  <c r="G264" s="1"/>
  <c r="O263"/>
  <c r="M263"/>
  <c r="L263"/>
  <c r="K263"/>
  <c r="I263"/>
  <c r="H263"/>
  <c r="G263" s="1"/>
  <c r="O262"/>
  <c r="M262"/>
  <c r="L262"/>
  <c r="K262" s="1"/>
  <c r="I262"/>
  <c r="H262" s="1"/>
  <c r="G262" s="1"/>
  <c r="O261"/>
  <c r="M261"/>
  <c r="K261" s="1"/>
  <c r="L261"/>
  <c r="J261"/>
  <c r="I261"/>
  <c r="H261" s="1"/>
  <c r="O260"/>
  <c r="M260"/>
  <c r="K260" s="1"/>
  <c r="L260"/>
  <c r="J260"/>
  <c r="I260"/>
  <c r="H260" s="1"/>
  <c r="G260" s="1"/>
  <c r="O259"/>
  <c r="M259"/>
  <c r="K259" s="1"/>
  <c r="L259"/>
  <c r="J259"/>
  <c r="I259"/>
  <c r="H259" s="1"/>
  <c r="O258"/>
  <c r="M258"/>
  <c r="K258" s="1"/>
  <c r="L258"/>
  <c r="J258"/>
  <c r="I258"/>
  <c r="H258" s="1"/>
  <c r="G258" s="1"/>
  <c r="O257"/>
  <c r="M257"/>
  <c r="K257" s="1"/>
  <c r="L257"/>
  <c r="I257"/>
  <c r="H257"/>
  <c r="O256"/>
  <c r="M256"/>
  <c r="L256"/>
  <c r="K256" s="1"/>
  <c r="J256"/>
  <c r="I256"/>
  <c r="H256"/>
  <c r="O255"/>
  <c r="M255"/>
  <c r="L255"/>
  <c r="I255"/>
  <c r="H255" s="1"/>
  <c r="O254"/>
  <c r="M254"/>
  <c r="L254"/>
  <c r="K254"/>
  <c r="I254"/>
  <c r="H254"/>
  <c r="O253"/>
  <c r="M253"/>
  <c r="L253"/>
  <c r="J253"/>
  <c r="I253"/>
  <c r="H253"/>
  <c r="O252"/>
  <c r="M252"/>
  <c r="L252"/>
  <c r="K252" s="1"/>
  <c r="J252"/>
  <c r="H252" s="1"/>
  <c r="G252" s="1"/>
  <c r="I252"/>
  <c r="O251"/>
  <c r="M251"/>
  <c r="L251"/>
  <c r="J251"/>
  <c r="I251"/>
  <c r="H251"/>
  <c r="O250"/>
  <c r="M250"/>
  <c r="L250"/>
  <c r="K250" s="1"/>
  <c r="J250"/>
  <c r="H250" s="1"/>
  <c r="G250" s="1"/>
  <c r="I250"/>
  <c r="O249"/>
  <c r="M249"/>
  <c r="L249"/>
  <c r="I249"/>
  <c r="H249" s="1"/>
  <c r="O248"/>
  <c r="M248"/>
  <c r="L248"/>
  <c r="K248"/>
  <c r="J248"/>
  <c r="I248"/>
  <c r="H248" s="1"/>
  <c r="G248"/>
  <c r="O247"/>
  <c r="M247"/>
  <c r="L247"/>
  <c r="K247"/>
  <c r="J247"/>
  <c r="I247"/>
  <c r="H247" s="1"/>
  <c r="G247" s="1"/>
  <c r="O246"/>
  <c r="M246"/>
  <c r="K246" s="1"/>
  <c r="G246" s="1"/>
  <c r="L246"/>
  <c r="J246"/>
  <c r="I246"/>
  <c r="H246" s="1"/>
  <c r="O245"/>
  <c r="M245"/>
  <c r="L245"/>
  <c r="K245"/>
  <c r="I245"/>
  <c r="H245"/>
  <c r="O244"/>
  <c r="M244"/>
  <c r="L244"/>
  <c r="J244"/>
  <c r="H244" s="1"/>
  <c r="I244"/>
  <c r="O243"/>
  <c r="M243"/>
  <c r="L243"/>
  <c r="K243" s="1"/>
  <c r="I243"/>
  <c r="H243" s="1"/>
  <c r="G243" s="1"/>
  <c r="O242"/>
  <c r="M242"/>
  <c r="K242" s="1"/>
  <c r="G242" s="1"/>
  <c r="L242"/>
  <c r="J242"/>
  <c r="I242"/>
  <c r="H242" s="1"/>
  <c r="O241"/>
  <c r="M241"/>
  <c r="L241"/>
  <c r="K241"/>
  <c r="I241"/>
  <c r="H241"/>
  <c r="O240"/>
  <c r="M240"/>
  <c r="L240"/>
  <c r="I240"/>
  <c r="H240" s="1"/>
  <c r="O239"/>
  <c r="M239"/>
  <c r="L239"/>
  <c r="K239"/>
  <c r="I239"/>
  <c r="H239"/>
  <c r="O238"/>
  <c r="M238"/>
  <c r="L238"/>
  <c r="I238"/>
  <c r="H238" s="1"/>
  <c r="O237"/>
  <c r="M237"/>
  <c r="L237"/>
  <c r="K237"/>
  <c r="J237"/>
  <c r="I237"/>
  <c r="H237" s="1"/>
  <c r="G237" s="1"/>
  <c r="O236"/>
  <c r="M236"/>
  <c r="L236"/>
  <c r="K236"/>
  <c r="J236"/>
  <c r="I236"/>
  <c r="H236" s="1"/>
  <c r="G236"/>
  <c r="O235"/>
  <c r="M235"/>
  <c r="L235"/>
  <c r="K235"/>
  <c r="J235"/>
  <c r="I235"/>
  <c r="H235" s="1"/>
  <c r="G235" s="1"/>
  <c r="O234"/>
  <c r="M234"/>
  <c r="L234"/>
  <c r="K234"/>
  <c r="J234"/>
  <c r="I234"/>
  <c r="H234" s="1"/>
  <c r="G234"/>
  <c r="O233"/>
  <c r="M233"/>
  <c r="L233"/>
  <c r="K233"/>
  <c r="J233"/>
  <c r="I233"/>
  <c r="H233" s="1"/>
  <c r="G233" s="1"/>
  <c r="O232"/>
  <c r="M232"/>
  <c r="K232" s="1"/>
  <c r="G232" s="1"/>
  <c r="L232"/>
  <c r="J232"/>
  <c r="I232"/>
  <c r="H232" s="1"/>
  <c r="O231"/>
  <c r="M231"/>
  <c r="L231"/>
  <c r="K231"/>
  <c r="J231"/>
  <c r="I231"/>
  <c r="H231" s="1"/>
  <c r="G231" s="1"/>
  <c r="O230"/>
  <c r="M230"/>
  <c r="L230"/>
  <c r="K230"/>
  <c r="J230"/>
  <c r="I230"/>
  <c r="H230" s="1"/>
  <c r="G230"/>
  <c r="O229"/>
  <c r="M229"/>
  <c r="L229"/>
  <c r="K229"/>
  <c r="J229"/>
  <c r="I229"/>
  <c r="H229" s="1"/>
  <c r="G229" s="1"/>
  <c r="O228"/>
  <c r="M228"/>
  <c r="K228" s="1"/>
  <c r="G228" s="1"/>
  <c r="L228"/>
  <c r="J228"/>
  <c r="I228"/>
  <c r="H228" s="1"/>
  <c r="O227"/>
  <c r="M227"/>
  <c r="L227"/>
  <c r="K227"/>
  <c r="I227"/>
  <c r="H227"/>
  <c r="O226"/>
  <c r="M226"/>
  <c r="L226"/>
  <c r="J226"/>
  <c r="H226" s="1"/>
  <c r="I226"/>
  <c r="O225"/>
  <c r="M225"/>
  <c r="L225"/>
  <c r="K225" s="1"/>
  <c r="I225"/>
  <c r="H225" s="1"/>
  <c r="G225" s="1"/>
  <c r="O224"/>
  <c r="M224"/>
  <c r="K224" s="1"/>
  <c r="L224"/>
  <c r="I224"/>
  <c r="H224"/>
  <c r="O223"/>
  <c r="M223"/>
  <c r="L223"/>
  <c r="I223"/>
  <c r="H223" s="1"/>
  <c r="O222"/>
  <c r="M222"/>
  <c r="L222"/>
  <c r="K222"/>
  <c r="J222"/>
  <c r="I222"/>
  <c r="H222" s="1"/>
  <c r="G222" s="1"/>
  <c r="O221"/>
  <c r="M221"/>
  <c r="L221"/>
  <c r="K221"/>
  <c r="J221"/>
  <c r="I221"/>
  <c r="H221" s="1"/>
  <c r="G221"/>
  <c r="O220"/>
  <c r="M220"/>
  <c r="L220"/>
  <c r="K220"/>
  <c r="J220"/>
  <c r="I220"/>
  <c r="H220" s="1"/>
  <c r="G220" s="1"/>
  <c r="O219"/>
  <c r="M219"/>
  <c r="K219" s="1"/>
  <c r="G219" s="1"/>
  <c r="L219"/>
  <c r="J219"/>
  <c r="I219"/>
  <c r="H219" s="1"/>
  <c r="O218"/>
  <c r="M218"/>
  <c r="L218"/>
  <c r="K218"/>
  <c r="J218"/>
  <c r="I218"/>
  <c r="H218" s="1"/>
  <c r="G218" s="1"/>
  <c r="O217"/>
  <c r="M217"/>
  <c r="L217"/>
  <c r="K217"/>
  <c r="J217"/>
  <c r="I217"/>
  <c r="H217" s="1"/>
  <c r="G217"/>
  <c r="O216"/>
  <c r="M216"/>
  <c r="L216"/>
  <c r="K216"/>
  <c r="I216"/>
  <c r="H216"/>
  <c r="O215"/>
  <c r="M215"/>
  <c r="L215"/>
  <c r="K215" s="1"/>
  <c r="J215"/>
  <c r="H215" s="1"/>
  <c r="G215" s="1"/>
  <c r="I215"/>
  <c r="O214"/>
  <c r="M214"/>
  <c r="L214"/>
  <c r="J214"/>
  <c r="I214"/>
  <c r="H214"/>
  <c r="O213"/>
  <c r="M213"/>
  <c r="L213"/>
  <c r="K213" s="1"/>
  <c r="J213"/>
  <c r="H213" s="1"/>
  <c r="G213" s="1"/>
  <c r="I213"/>
  <c r="O212"/>
  <c r="M212"/>
  <c r="L212"/>
  <c r="J212"/>
  <c r="I212"/>
  <c r="H212"/>
  <c r="O211"/>
  <c r="M211"/>
  <c r="L211"/>
  <c r="K211" s="1"/>
  <c r="J211"/>
  <c r="H211" s="1"/>
  <c r="G211" s="1"/>
  <c r="I211"/>
  <c r="O210"/>
  <c r="M210"/>
  <c r="L210"/>
  <c r="J210"/>
  <c r="I210"/>
  <c r="H210"/>
  <c r="O209"/>
  <c r="M209"/>
  <c r="L209"/>
  <c r="K209" s="1"/>
  <c r="J209"/>
  <c r="H209" s="1"/>
  <c r="G209" s="1"/>
  <c r="I209"/>
  <c r="O208"/>
  <c r="M208"/>
  <c r="L208"/>
  <c r="J208"/>
  <c r="I208"/>
  <c r="H208"/>
  <c r="O207"/>
  <c r="M207"/>
  <c r="L207"/>
  <c r="K207" s="1"/>
  <c r="J207"/>
  <c r="H207" s="1"/>
  <c r="G207" s="1"/>
  <c r="I207"/>
  <c r="O206"/>
  <c r="M206"/>
  <c r="L206"/>
  <c r="J206"/>
  <c r="I206"/>
  <c r="H206"/>
  <c r="O205"/>
  <c r="M205"/>
  <c r="L205"/>
  <c r="K205" s="1"/>
  <c r="J205"/>
  <c r="H205" s="1"/>
  <c r="G205" s="1"/>
  <c r="I205"/>
  <c r="O204"/>
  <c r="M204"/>
  <c r="L204"/>
  <c r="I204"/>
  <c r="H204" s="1"/>
  <c r="O203"/>
  <c r="M203"/>
  <c r="L203"/>
  <c r="K203"/>
  <c r="J203"/>
  <c r="I203"/>
  <c r="H203" s="1"/>
  <c r="G203"/>
  <c r="O202"/>
  <c r="M202"/>
  <c r="K202" s="1"/>
  <c r="L202"/>
  <c r="J202"/>
  <c r="I202"/>
  <c r="H202" s="1"/>
  <c r="O201"/>
  <c r="M201"/>
  <c r="K201" s="1"/>
  <c r="L201"/>
  <c r="I201"/>
  <c r="H201"/>
  <c r="O200"/>
  <c r="M200"/>
  <c r="L200"/>
  <c r="I200"/>
  <c r="H200" s="1"/>
  <c r="O199"/>
  <c r="M199"/>
  <c r="L199"/>
  <c r="K199"/>
  <c r="I199"/>
  <c r="H199"/>
  <c r="O198"/>
  <c r="M198"/>
  <c r="L198"/>
  <c r="I198"/>
  <c r="H198" s="1"/>
  <c r="O197"/>
  <c r="M197"/>
  <c r="L197"/>
  <c r="K197"/>
  <c r="I197"/>
  <c r="H197"/>
  <c r="O196"/>
  <c r="M196"/>
  <c r="L196"/>
  <c r="K196" s="1"/>
  <c r="J196"/>
  <c r="I196"/>
  <c r="H196"/>
  <c r="O195"/>
  <c r="M195"/>
  <c r="L195"/>
  <c r="I195"/>
  <c r="H195" s="1"/>
  <c r="O194"/>
  <c r="M194"/>
  <c r="L194"/>
  <c r="K194"/>
  <c r="I194"/>
  <c r="H194"/>
  <c r="G194" s="1"/>
  <c r="O193"/>
  <c r="M193"/>
  <c r="L193"/>
  <c r="I193"/>
  <c r="H193" s="1"/>
  <c r="O192"/>
  <c r="M192"/>
  <c r="L192"/>
  <c r="K192"/>
  <c r="J192"/>
  <c r="I192"/>
  <c r="H192" s="1"/>
  <c r="G192"/>
  <c r="O191"/>
  <c r="M191"/>
  <c r="L191"/>
  <c r="K191"/>
  <c r="I191"/>
  <c r="H191"/>
  <c r="O190"/>
  <c r="M190"/>
  <c r="L190"/>
  <c r="K190" s="1"/>
  <c r="I190"/>
  <c r="H190" s="1"/>
  <c r="G190" s="1"/>
  <c r="O189"/>
  <c r="M189"/>
  <c r="K189" s="1"/>
  <c r="L189"/>
  <c r="I189"/>
  <c r="H189"/>
  <c r="O188"/>
  <c r="M188"/>
  <c r="L188"/>
  <c r="K188" s="1"/>
  <c r="G188" s="1"/>
  <c r="I188"/>
  <c r="H188" s="1"/>
  <c r="O187"/>
  <c r="M187"/>
  <c r="K187" s="1"/>
  <c r="L187"/>
  <c r="I187"/>
  <c r="H187"/>
  <c r="O186"/>
  <c r="M186"/>
  <c r="L186"/>
  <c r="J186"/>
  <c r="H186" s="1"/>
  <c r="I186"/>
  <c r="O185"/>
  <c r="M185"/>
  <c r="L185"/>
  <c r="K185" s="1"/>
  <c r="J185"/>
  <c r="I185"/>
  <c r="H185"/>
  <c r="G185" s="1"/>
  <c r="O184"/>
  <c r="M184"/>
  <c r="L184"/>
  <c r="J184"/>
  <c r="H184" s="1"/>
  <c r="I184"/>
  <c r="O183"/>
  <c r="M183"/>
  <c r="L183"/>
  <c r="K183" s="1"/>
  <c r="J183"/>
  <c r="I183"/>
  <c r="H183"/>
  <c r="G183" s="1"/>
  <c r="O182"/>
  <c r="M182"/>
  <c r="L182"/>
  <c r="J182"/>
  <c r="H182" s="1"/>
  <c r="I182"/>
  <c r="L181"/>
  <c r="K181" s="1"/>
  <c r="G181"/>
  <c r="O180"/>
  <c r="M180"/>
  <c r="L180"/>
  <c r="K180"/>
  <c r="I180"/>
  <c r="H180"/>
  <c r="O179"/>
  <c r="M179"/>
  <c r="L179"/>
  <c r="K179" s="1"/>
  <c r="I179"/>
  <c r="H179" s="1"/>
  <c r="G179" s="1"/>
  <c r="O178"/>
  <c r="M178"/>
  <c r="K178" s="1"/>
  <c r="L178"/>
  <c r="I178"/>
  <c r="H178"/>
  <c r="O177"/>
  <c r="M177"/>
  <c r="L177"/>
  <c r="J177"/>
  <c r="H177" s="1"/>
  <c r="I177"/>
  <c r="O176"/>
  <c r="M176"/>
  <c r="L176"/>
  <c r="K176" s="1"/>
  <c r="G176" s="1"/>
  <c r="I176"/>
  <c r="H176" s="1"/>
  <c r="O175"/>
  <c r="M175"/>
  <c r="K175" s="1"/>
  <c r="L175"/>
  <c r="J175"/>
  <c r="I175"/>
  <c r="H175" s="1"/>
  <c r="O174"/>
  <c r="M174"/>
  <c r="K174" s="1"/>
  <c r="L174"/>
  <c r="I174"/>
  <c r="H174"/>
  <c r="O173"/>
  <c r="M173"/>
  <c r="L173"/>
  <c r="J173"/>
  <c r="H173" s="1"/>
  <c r="I173"/>
  <c r="O172"/>
  <c r="M172"/>
  <c r="L172"/>
  <c r="K172" s="1"/>
  <c r="J172"/>
  <c r="I172"/>
  <c r="H172"/>
  <c r="O171"/>
  <c r="M171"/>
  <c r="L171"/>
  <c r="J171"/>
  <c r="H171" s="1"/>
  <c r="I171"/>
  <c r="L170"/>
  <c r="K170" s="1"/>
  <c r="G170" s="1"/>
  <c r="O169"/>
  <c r="M169"/>
  <c r="L169"/>
  <c r="K169"/>
  <c r="I169"/>
  <c r="H169"/>
  <c r="O168"/>
  <c r="M168"/>
  <c r="L168"/>
  <c r="K168" s="1"/>
  <c r="G168" s="1"/>
  <c r="I168"/>
  <c r="H168" s="1"/>
  <c r="O167"/>
  <c r="M167"/>
  <c r="K167" s="1"/>
  <c r="L167"/>
  <c r="I167"/>
  <c r="H167"/>
  <c r="O166"/>
  <c r="M166"/>
  <c r="L166"/>
  <c r="K166" s="1"/>
  <c r="I166"/>
  <c r="H166" s="1"/>
  <c r="G166" s="1"/>
  <c r="O165"/>
  <c r="M165"/>
  <c r="K165" s="1"/>
  <c r="G165" s="1"/>
  <c r="L165"/>
  <c r="J165"/>
  <c r="I165"/>
  <c r="H165" s="1"/>
  <c r="L164"/>
  <c r="K164"/>
  <c r="G164" s="1"/>
  <c r="O163"/>
  <c r="M163"/>
  <c r="L163"/>
  <c r="J163"/>
  <c r="I163"/>
  <c r="H163"/>
  <c r="O162"/>
  <c r="M162"/>
  <c r="L162"/>
  <c r="K162" s="1"/>
  <c r="J162"/>
  <c r="H162" s="1"/>
  <c r="G162" s="1"/>
  <c r="I162"/>
  <c r="O161"/>
  <c r="M161"/>
  <c r="L161"/>
  <c r="J161"/>
  <c r="I161"/>
  <c r="H161"/>
  <c r="O160"/>
  <c r="M160"/>
  <c r="L160"/>
  <c r="K160" s="1"/>
  <c r="J160"/>
  <c r="H160" s="1"/>
  <c r="G160" s="1"/>
  <c r="I160"/>
  <c r="O159"/>
  <c r="M159"/>
  <c r="L159"/>
  <c r="J159"/>
  <c r="I159"/>
  <c r="H159"/>
  <c r="O158"/>
  <c r="M158"/>
  <c r="L158"/>
  <c r="K158" s="1"/>
  <c r="J158"/>
  <c r="H158" s="1"/>
  <c r="G158" s="1"/>
  <c r="I158"/>
  <c r="O157"/>
  <c r="M157"/>
  <c r="L157"/>
  <c r="J157"/>
  <c r="I157"/>
  <c r="H157"/>
  <c r="O156"/>
  <c r="M156"/>
  <c r="L156"/>
  <c r="K156" s="1"/>
  <c r="J156"/>
  <c r="H156" s="1"/>
  <c r="G156" s="1"/>
  <c r="I156"/>
  <c r="O155"/>
  <c r="M155"/>
  <c r="L155"/>
  <c r="J155"/>
  <c r="I155"/>
  <c r="H155"/>
  <c r="O154"/>
  <c r="M154"/>
  <c r="L154"/>
  <c r="K154" s="1"/>
  <c r="I154"/>
  <c r="H154" s="1"/>
  <c r="G154" s="1"/>
  <c r="O153"/>
  <c r="M153"/>
  <c r="K153" s="1"/>
  <c r="G153" s="1"/>
  <c r="L153"/>
  <c r="J153"/>
  <c r="I153"/>
  <c r="H153" s="1"/>
  <c r="O152"/>
  <c r="M152"/>
  <c r="L152"/>
  <c r="K152"/>
  <c r="J152"/>
  <c r="I152"/>
  <c r="H152" s="1"/>
  <c r="G152" s="1"/>
  <c r="O151"/>
  <c r="M151"/>
  <c r="L151"/>
  <c r="K151"/>
  <c r="J151"/>
  <c r="I151"/>
  <c r="H151" s="1"/>
  <c r="G151"/>
  <c r="O150"/>
  <c r="M150"/>
  <c r="K150" s="1"/>
  <c r="L150"/>
  <c r="J150"/>
  <c r="I150"/>
  <c r="H150" s="1"/>
  <c r="G150" s="1"/>
  <c r="O149"/>
  <c r="M149"/>
  <c r="K149" s="1"/>
  <c r="G149" s="1"/>
  <c r="L149"/>
  <c r="J149"/>
  <c r="I149"/>
  <c r="H149" s="1"/>
  <c r="O148"/>
  <c r="M148"/>
  <c r="L148"/>
  <c r="K148"/>
  <c r="J148"/>
  <c r="I148"/>
  <c r="H148" s="1"/>
  <c r="G148" s="1"/>
  <c r="O147"/>
  <c r="M147"/>
  <c r="L147"/>
  <c r="K147"/>
  <c r="J147"/>
  <c r="I147"/>
  <c r="H147" s="1"/>
  <c r="G147"/>
  <c r="O146"/>
  <c r="M146"/>
  <c r="K146" s="1"/>
  <c r="L146"/>
  <c r="J146"/>
  <c r="I146"/>
  <c r="H146" s="1"/>
  <c r="O145"/>
  <c r="M145"/>
  <c r="K145" s="1"/>
  <c r="G145" s="1"/>
  <c r="L145"/>
  <c r="J145"/>
  <c r="I145"/>
  <c r="H145" s="1"/>
  <c r="O144"/>
  <c r="M144"/>
  <c r="L144"/>
  <c r="K144"/>
  <c r="J144"/>
  <c r="I144"/>
  <c r="H144" s="1"/>
  <c r="G144" s="1"/>
  <c r="O143"/>
  <c r="M143"/>
  <c r="L143"/>
  <c r="K143"/>
  <c r="I143"/>
  <c r="H143"/>
  <c r="O142"/>
  <c r="M142"/>
  <c r="L142"/>
  <c r="K142" s="1"/>
  <c r="J142"/>
  <c r="I142"/>
  <c r="H142"/>
  <c r="O141"/>
  <c r="M141"/>
  <c r="L141"/>
  <c r="J141"/>
  <c r="H141" s="1"/>
  <c r="I141"/>
  <c r="O140"/>
  <c r="M140"/>
  <c r="L140"/>
  <c r="K140" s="1"/>
  <c r="G140" s="1"/>
  <c r="I140"/>
  <c r="H140" s="1"/>
  <c r="O139"/>
  <c r="M139"/>
  <c r="K139" s="1"/>
  <c r="L139"/>
  <c r="I139"/>
  <c r="H139"/>
  <c r="O138"/>
  <c r="M138"/>
  <c r="L138"/>
  <c r="K138" s="1"/>
  <c r="J138"/>
  <c r="H138" s="1"/>
  <c r="G138" s="1"/>
  <c r="I138"/>
  <c r="O137"/>
  <c r="M137"/>
  <c r="L137"/>
  <c r="I137"/>
  <c r="H137" s="1"/>
  <c r="O136"/>
  <c r="M136"/>
  <c r="L136"/>
  <c r="K136"/>
  <c r="I136"/>
  <c r="H136"/>
  <c r="O135"/>
  <c r="M135"/>
  <c r="L135"/>
  <c r="K135" s="1"/>
  <c r="G135" s="1"/>
  <c r="I135"/>
  <c r="H135" s="1"/>
  <c r="O134"/>
  <c r="M134"/>
  <c r="K134" s="1"/>
  <c r="L134"/>
  <c r="I134"/>
  <c r="H134"/>
  <c r="O133"/>
  <c r="M133"/>
  <c r="L133"/>
  <c r="K133" s="1"/>
  <c r="J133"/>
  <c r="H133" s="1"/>
  <c r="G133" s="1"/>
  <c r="I133"/>
  <c r="O132"/>
  <c r="M132"/>
  <c r="L132"/>
  <c r="J132"/>
  <c r="I132"/>
  <c r="H132"/>
  <c r="O131"/>
  <c r="M131"/>
  <c r="L131"/>
  <c r="K131" s="1"/>
  <c r="J131"/>
  <c r="H131" s="1"/>
  <c r="G131" s="1"/>
  <c r="I131"/>
  <c r="O130"/>
  <c r="M130"/>
  <c r="L130"/>
  <c r="J130"/>
  <c r="I130"/>
  <c r="H130"/>
  <c r="O129"/>
  <c r="M129"/>
  <c r="L129"/>
  <c r="K129" s="1"/>
  <c r="J129"/>
  <c r="H129" s="1"/>
  <c r="G129" s="1"/>
  <c r="I129"/>
  <c r="O128"/>
  <c r="M128"/>
  <c r="L128"/>
  <c r="J128"/>
  <c r="I128"/>
  <c r="H128"/>
  <c r="O127"/>
  <c r="M127"/>
  <c r="L127"/>
  <c r="K127" s="1"/>
  <c r="J127"/>
  <c r="H127" s="1"/>
  <c r="G127" s="1"/>
  <c r="I127"/>
  <c r="O126"/>
  <c r="M126"/>
  <c r="L126"/>
  <c r="J126"/>
  <c r="I126"/>
  <c r="H126"/>
  <c r="O125"/>
  <c r="M125"/>
  <c r="L125"/>
  <c r="K125" s="1"/>
  <c r="J125"/>
  <c r="H125" s="1"/>
  <c r="G125" s="1"/>
  <c r="I125"/>
  <c r="O124"/>
  <c r="M124"/>
  <c r="L124"/>
  <c r="J124"/>
  <c r="I124"/>
  <c r="H124"/>
  <c r="O123"/>
  <c r="M123"/>
  <c r="L123"/>
  <c r="K123" s="1"/>
  <c r="I123"/>
  <c r="H123" s="1"/>
  <c r="G123" s="1"/>
  <c r="O122"/>
  <c r="M122"/>
  <c r="K122" s="1"/>
  <c r="G122" s="1"/>
  <c r="L122"/>
  <c r="J122"/>
  <c r="I122"/>
  <c r="H122" s="1"/>
  <c r="O121"/>
  <c r="M121"/>
  <c r="L121"/>
  <c r="K121"/>
  <c r="J121"/>
  <c r="I121"/>
  <c r="H121" s="1"/>
  <c r="G121" s="1"/>
  <c r="O120"/>
  <c r="M120"/>
  <c r="L120"/>
  <c r="K120"/>
  <c r="J120"/>
  <c r="I120"/>
  <c r="H120" s="1"/>
  <c r="G120"/>
  <c r="O119"/>
  <c r="M119"/>
  <c r="K119" s="1"/>
  <c r="L119"/>
  <c r="I119"/>
  <c r="H119"/>
  <c r="O118"/>
  <c r="M118"/>
  <c r="L118"/>
  <c r="K118" s="1"/>
  <c r="J118"/>
  <c r="H118" s="1"/>
  <c r="G118" s="1"/>
  <c r="I118"/>
  <c r="O117"/>
  <c r="M117"/>
  <c r="L117"/>
  <c r="J117"/>
  <c r="I117"/>
  <c r="H117"/>
  <c r="O116"/>
  <c r="M116"/>
  <c r="L116"/>
  <c r="K116" s="1"/>
  <c r="J116"/>
  <c r="H116" s="1"/>
  <c r="G116" s="1"/>
  <c r="I116"/>
  <c r="O115"/>
  <c r="M115"/>
  <c r="L115"/>
  <c r="J115"/>
  <c r="I115"/>
  <c r="H115"/>
  <c r="O114"/>
  <c r="M114"/>
  <c r="L114"/>
  <c r="K114" s="1"/>
  <c r="J114"/>
  <c r="H114" s="1"/>
  <c r="G114" s="1"/>
  <c r="I114"/>
  <c r="O113"/>
  <c r="M113"/>
  <c r="L113"/>
  <c r="I113"/>
  <c r="H113" s="1"/>
  <c r="O112"/>
  <c r="M112"/>
  <c r="L112"/>
  <c r="K112"/>
  <c r="J112"/>
  <c r="I112"/>
  <c r="H112" s="1"/>
  <c r="G112"/>
  <c r="O111"/>
  <c r="M111"/>
  <c r="K111" s="1"/>
  <c r="L111"/>
  <c r="J111"/>
  <c r="I111"/>
  <c r="H111" s="1"/>
  <c r="O110"/>
  <c r="M110"/>
  <c r="K110" s="1"/>
  <c r="G110" s="1"/>
  <c r="L110"/>
  <c r="J110"/>
  <c r="I110"/>
  <c r="H110" s="1"/>
  <c r="O109"/>
  <c r="M109"/>
  <c r="L109"/>
  <c r="K109"/>
  <c r="J109"/>
  <c r="I109"/>
  <c r="H109" s="1"/>
  <c r="G109" s="1"/>
  <c r="O108"/>
  <c r="M108"/>
  <c r="L108"/>
  <c r="K108"/>
  <c r="J108"/>
  <c r="I108"/>
  <c r="H108" s="1"/>
  <c r="G108"/>
  <c r="O107"/>
  <c r="M107"/>
  <c r="K107" s="1"/>
  <c r="L107"/>
  <c r="J107"/>
  <c r="I107"/>
  <c r="H107" s="1"/>
  <c r="G107" s="1"/>
  <c r="O106"/>
  <c r="M106"/>
  <c r="K106" s="1"/>
  <c r="G106" s="1"/>
  <c r="L106"/>
  <c r="J106"/>
  <c r="I106"/>
  <c r="H106" s="1"/>
  <c r="O105"/>
  <c r="M105"/>
  <c r="L105"/>
  <c r="K105"/>
  <c r="J105"/>
  <c r="I105"/>
  <c r="H105" s="1"/>
  <c r="G105" s="1"/>
  <c r="O104"/>
  <c r="M104"/>
  <c r="L104"/>
  <c r="K104"/>
  <c r="J104"/>
  <c r="I104"/>
  <c r="H104" s="1"/>
  <c r="G104"/>
  <c r="O103"/>
  <c r="M103"/>
  <c r="K103" s="1"/>
  <c r="L103"/>
  <c r="J103"/>
  <c r="I103"/>
  <c r="H103" s="1"/>
  <c r="O102"/>
  <c r="M102"/>
  <c r="K102" s="1"/>
  <c r="L102"/>
  <c r="I102"/>
  <c r="H102"/>
  <c r="O101"/>
  <c r="M101"/>
  <c r="L101"/>
  <c r="I101"/>
  <c r="H101" s="1"/>
  <c r="O100"/>
  <c r="M100"/>
  <c r="L100"/>
  <c r="K100"/>
  <c r="I100"/>
  <c r="H100"/>
  <c r="O99"/>
  <c r="M99"/>
  <c r="L99"/>
  <c r="J99"/>
  <c r="I99"/>
  <c r="H99"/>
  <c r="O98"/>
  <c r="M98"/>
  <c r="L98"/>
  <c r="K98" s="1"/>
  <c r="J98"/>
  <c r="H98" s="1"/>
  <c r="G98" s="1"/>
  <c r="I98"/>
  <c r="O97"/>
  <c r="M97"/>
  <c r="L97"/>
  <c r="J97"/>
  <c r="I97"/>
  <c r="H97"/>
  <c r="O96"/>
  <c r="M96"/>
  <c r="L96"/>
  <c r="K96" s="1"/>
  <c r="I96"/>
  <c r="H96" s="1"/>
  <c r="G96" s="1"/>
  <c r="O95"/>
  <c r="M95"/>
  <c r="K95" s="1"/>
  <c r="L95"/>
  <c r="I95"/>
  <c r="H95"/>
  <c r="O94"/>
  <c r="M94"/>
  <c r="L94"/>
  <c r="J94"/>
  <c r="H94" s="1"/>
  <c r="I94"/>
  <c r="O93"/>
  <c r="M93"/>
  <c r="L93"/>
  <c r="K93" s="1"/>
  <c r="J93"/>
  <c r="I93"/>
  <c r="H93"/>
  <c r="O92"/>
  <c r="M92"/>
  <c r="L92"/>
  <c r="J92"/>
  <c r="H92" s="1"/>
  <c r="I92"/>
  <c r="O91"/>
  <c r="M91"/>
  <c r="L91"/>
  <c r="K91" s="1"/>
  <c r="J91"/>
  <c r="I91"/>
  <c r="H91"/>
  <c r="O90"/>
  <c r="M90"/>
  <c r="L90"/>
  <c r="J90"/>
  <c r="H90" s="1"/>
  <c r="I90"/>
  <c r="O89"/>
  <c r="M89"/>
  <c r="L89"/>
  <c r="K89" s="1"/>
  <c r="J89"/>
  <c r="I89"/>
  <c r="H89"/>
  <c r="O88"/>
  <c r="M88"/>
  <c r="L88"/>
  <c r="J88"/>
  <c r="H88" s="1"/>
  <c r="I88"/>
  <c r="O87"/>
  <c r="M87"/>
  <c r="L87"/>
  <c r="K87" s="1"/>
  <c r="G87" s="1"/>
  <c r="I87"/>
  <c r="H87" s="1"/>
  <c r="O86"/>
  <c r="M86"/>
  <c r="K86" s="1"/>
  <c r="L86"/>
  <c r="I86"/>
  <c r="H86"/>
  <c r="O85"/>
  <c r="M85"/>
  <c r="L85"/>
  <c r="K85" s="1"/>
  <c r="I85"/>
  <c r="H85" s="1"/>
  <c r="G85" s="1"/>
  <c r="O84"/>
  <c r="M84"/>
  <c r="K84" s="1"/>
  <c r="G84" s="1"/>
  <c r="L84"/>
  <c r="J84"/>
  <c r="I84"/>
  <c r="H84" s="1"/>
  <c r="L83"/>
  <c r="K83"/>
  <c r="G83" s="1"/>
  <c r="O82"/>
  <c r="M82"/>
  <c r="L82"/>
  <c r="I82"/>
  <c r="H82" s="1"/>
  <c r="O81"/>
  <c r="M81"/>
  <c r="L81"/>
  <c r="K81"/>
  <c r="J81"/>
  <c r="I81"/>
  <c r="H81" s="1"/>
  <c r="G81"/>
  <c r="O80"/>
  <c r="M80"/>
  <c r="K80" s="1"/>
  <c r="L80"/>
  <c r="J80"/>
  <c r="I80"/>
  <c r="H80" s="1"/>
  <c r="G80" s="1"/>
  <c r="O79"/>
  <c r="M79"/>
  <c r="K79" s="1"/>
  <c r="L79"/>
  <c r="I79"/>
  <c r="H79"/>
  <c r="O78"/>
  <c r="M78"/>
  <c r="L78"/>
  <c r="I78"/>
  <c r="H78" s="1"/>
  <c r="O77"/>
  <c r="M77"/>
  <c r="L77"/>
  <c r="K77"/>
  <c r="J77"/>
  <c r="I77"/>
  <c r="H77" s="1"/>
  <c r="G77" s="1"/>
  <c r="O76"/>
  <c r="M76"/>
  <c r="L76"/>
  <c r="K76"/>
  <c r="I76"/>
  <c r="H76"/>
  <c r="O75"/>
  <c r="M75"/>
  <c r="L75"/>
  <c r="K75" s="1"/>
  <c r="J75"/>
  <c r="I75"/>
  <c r="H75"/>
  <c r="O74"/>
  <c r="M74"/>
  <c r="L74"/>
  <c r="J74"/>
  <c r="H74" s="1"/>
  <c r="I74"/>
  <c r="O73"/>
  <c r="M73"/>
  <c r="L73"/>
  <c r="K73" s="1"/>
  <c r="G73" s="1"/>
  <c r="I73"/>
  <c r="H73" s="1"/>
  <c r="O72"/>
  <c r="M72"/>
  <c r="K72" s="1"/>
  <c r="L72"/>
  <c r="J72"/>
  <c r="I72"/>
  <c r="H72" s="1"/>
  <c r="O71"/>
  <c r="M71"/>
  <c r="K71" s="1"/>
  <c r="G71" s="1"/>
  <c r="L71"/>
  <c r="J71"/>
  <c r="I71"/>
  <c r="H71" s="1"/>
  <c r="O70"/>
  <c r="M70"/>
  <c r="L70"/>
  <c r="K70"/>
  <c r="J70"/>
  <c r="I70"/>
  <c r="H70" s="1"/>
  <c r="G70" s="1"/>
  <c r="O69"/>
  <c r="M69"/>
  <c r="L69"/>
  <c r="K69"/>
  <c r="J69"/>
  <c r="I69"/>
  <c r="H69" s="1"/>
  <c r="G69"/>
  <c r="O68"/>
  <c r="M68"/>
  <c r="K68" s="1"/>
  <c r="L68"/>
  <c r="J68"/>
  <c r="I68"/>
  <c r="H68" s="1"/>
  <c r="G68" s="1"/>
  <c r="O67"/>
  <c r="M67"/>
  <c r="K67" s="1"/>
  <c r="G67" s="1"/>
  <c r="L67"/>
  <c r="J67"/>
  <c r="I67"/>
  <c r="H67" s="1"/>
  <c r="O66"/>
  <c r="M66"/>
  <c r="L66"/>
  <c r="K66"/>
  <c r="J66"/>
  <c r="I66"/>
  <c r="H66" s="1"/>
  <c r="G66" s="1"/>
  <c r="O65"/>
  <c r="M65"/>
  <c r="L65"/>
  <c r="K65"/>
  <c r="J65"/>
  <c r="I65"/>
  <c r="H65" s="1"/>
  <c r="G65"/>
  <c r="O64"/>
  <c r="M64"/>
  <c r="L64"/>
  <c r="K64"/>
  <c r="I64"/>
  <c r="H64"/>
  <c r="G64" s="1"/>
  <c r="O63"/>
  <c r="M63"/>
  <c r="L63"/>
  <c r="K63" s="1"/>
  <c r="J63"/>
  <c r="H63" s="1"/>
  <c r="G63" s="1"/>
  <c r="I63"/>
  <c r="O62"/>
  <c r="M62"/>
  <c r="L62"/>
  <c r="J62"/>
  <c r="I62"/>
  <c r="H62"/>
  <c r="O61"/>
  <c r="M61"/>
  <c r="L61"/>
  <c r="K61" s="1"/>
  <c r="J61"/>
  <c r="H61" s="1"/>
  <c r="G61" s="1"/>
  <c r="I61"/>
  <c r="O60"/>
  <c r="M60"/>
  <c r="L60"/>
  <c r="I60"/>
  <c r="H60" s="1"/>
  <c r="O59"/>
  <c r="M59"/>
  <c r="L59"/>
  <c r="K59"/>
  <c r="J59"/>
  <c r="I59"/>
  <c r="H59" s="1"/>
  <c r="G59"/>
  <c r="O58"/>
  <c r="M58"/>
  <c r="L58"/>
  <c r="K58"/>
  <c r="J58"/>
  <c r="I58"/>
  <c r="H58" s="1"/>
  <c r="G58" s="1"/>
  <c r="O57"/>
  <c r="M57"/>
  <c r="K57" s="1"/>
  <c r="G57" s="1"/>
  <c r="L57"/>
  <c r="J57"/>
  <c r="I57"/>
  <c r="H57" s="1"/>
  <c r="O56"/>
  <c r="M56"/>
  <c r="L56"/>
  <c r="K56"/>
  <c r="J56"/>
  <c r="I56"/>
  <c r="H56" s="1"/>
  <c r="G56" s="1"/>
  <c r="O55"/>
  <c r="M55"/>
  <c r="L55"/>
  <c r="K55"/>
  <c r="J55"/>
  <c r="I55"/>
  <c r="H55" s="1"/>
  <c r="G55"/>
  <c r="O54"/>
  <c r="M54"/>
  <c r="L54"/>
  <c r="K54"/>
  <c r="J54"/>
  <c r="I54"/>
  <c r="H54" s="1"/>
  <c r="G54" s="1"/>
  <c r="O53"/>
  <c r="M53"/>
  <c r="L53"/>
  <c r="K53"/>
  <c r="J53"/>
  <c r="I53"/>
  <c r="H53" s="1"/>
  <c r="G53" s="1"/>
  <c r="O52"/>
  <c r="M52"/>
  <c r="K52" s="1"/>
  <c r="L52"/>
  <c r="J52"/>
  <c r="I52"/>
  <c r="H52" s="1"/>
  <c r="G52" s="1"/>
  <c r="O51"/>
  <c r="M51"/>
  <c r="K51" s="1"/>
  <c r="L51"/>
  <c r="J51"/>
  <c r="I51"/>
  <c r="H51" s="1"/>
  <c r="O50"/>
  <c r="M50"/>
  <c r="K50" s="1"/>
  <c r="L50"/>
  <c r="I50"/>
  <c r="H50"/>
  <c r="G50" s="1"/>
  <c r="O49"/>
  <c r="M49"/>
  <c r="L49"/>
  <c r="K49" s="1"/>
  <c r="J49"/>
  <c r="I49"/>
  <c r="H49"/>
  <c r="G49" s="1"/>
  <c r="O48"/>
  <c r="M48"/>
  <c r="L48"/>
  <c r="K48" s="1"/>
  <c r="J48"/>
  <c r="I48"/>
  <c r="H48"/>
  <c r="G48" s="1"/>
  <c r="O47"/>
  <c r="M47"/>
  <c r="L47"/>
  <c r="K47" s="1"/>
  <c r="I47"/>
  <c r="H47" s="1"/>
  <c r="G47" s="1"/>
  <c r="O46"/>
  <c r="M46"/>
  <c r="L46"/>
  <c r="K46"/>
  <c r="J46"/>
  <c r="I46"/>
  <c r="H46" s="1"/>
  <c r="G46" s="1"/>
  <c r="O45"/>
  <c r="M45"/>
  <c r="L45"/>
  <c r="K45"/>
  <c r="I45"/>
  <c r="H45"/>
  <c r="G45" s="1"/>
  <c r="O44"/>
  <c r="M44"/>
  <c r="L44"/>
  <c r="K44" s="1"/>
  <c r="J44"/>
  <c r="H44" s="1"/>
  <c r="G44" s="1"/>
  <c r="I44"/>
  <c r="O43"/>
  <c r="M43"/>
  <c r="L43"/>
  <c r="K43" s="1"/>
  <c r="I43"/>
  <c r="H43" s="1"/>
  <c r="O42"/>
  <c r="M42"/>
  <c r="K42" s="1"/>
  <c r="L42"/>
  <c r="I42"/>
  <c r="H42"/>
  <c r="G42" s="1"/>
  <c r="O41"/>
  <c r="M41"/>
  <c r="L41"/>
  <c r="K41" s="1"/>
  <c r="J41"/>
  <c r="I41"/>
  <c r="H41"/>
  <c r="G41" s="1"/>
  <c r="O40"/>
  <c r="M40"/>
  <c r="L40"/>
  <c r="K40" s="1"/>
  <c r="J40"/>
  <c r="I40"/>
  <c r="H40"/>
  <c r="G40" s="1"/>
  <c r="O39"/>
  <c r="M39"/>
  <c r="L39"/>
  <c r="K39" s="1"/>
  <c r="I39"/>
  <c r="H39" s="1"/>
  <c r="G39" s="1"/>
  <c r="O38"/>
  <c r="M38"/>
  <c r="L38"/>
  <c r="K38"/>
  <c r="J38"/>
  <c r="I38"/>
  <c r="H38" s="1"/>
  <c r="G38" s="1"/>
  <c r="O37"/>
  <c r="M37"/>
  <c r="L37"/>
  <c r="K37"/>
  <c r="I37"/>
  <c r="H37"/>
  <c r="G37" s="1"/>
  <c r="O36"/>
  <c r="M36"/>
  <c r="L36"/>
  <c r="K36" s="1"/>
  <c r="I36"/>
  <c r="H36" s="1"/>
  <c r="G36" s="1"/>
  <c r="O35"/>
  <c r="M35"/>
  <c r="K35" s="1"/>
  <c r="L35"/>
  <c r="J35"/>
  <c r="I35"/>
  <c r="H35" s="1"/>
  <c r="O34"/>
  <c r="M34"/>
  <c r="K34" s="1"/>
  <c r="L34"/>
  <c r="J34"/>
  <c r="I34"/>
  <c r="H34" s="1"/>
  <c r="G34" s="1"/>
  <c r="O33"/>
  <c r="M33"/>
  <c r="K33" s="1"/>
  <c r="L33"/>
  <c r="J33"/>
  <c r="I33"/>
  <c r="H33" s="1"/>
  <c r="O32"/>
  <c r="M32"/>
  <c r="K32" s="1"/>
  <c r="L32"/>
  <c r="J32"/>
  <c r="I32"/>
  <c r="H32" s="1"/>
  <c r="G32" s="1"/>
  <c r="O31"/>
  <c r="M31"/>
  <c r="K31" s="1"/>
  <c r="L31"/>
  <c r="I31"/>
  <c r="H31"/>
  <c r="O30"/>
  <c r="M30"/>
  <c r="L30"/>
  <c r="K30" s="1"/>
  <c r="I30"/>
  <c r="H30" s="1"/>
  <c r="O29"/>
  <c r="M29"/>
  <c r="L29"/>
  <c r="K29"/>
  <c r="I29"/>
  <c r="H29"/>
  <c r="G29" s="1"/>
  <c r="O28"/>
  <c r="M28"/>
  <c r="L28"/>
  <c r="K28" s="1"/>
  <c r="J28"/>
  <c r="H28" s="1"/>
  <c r="I28"/>
  <c r="O27"/>
  <c r="M27"/>
  <c r="L27"/>
  <c r="K27" s="1"/>
  <c r="J27"/>
  <c r="H27" s="1"/>
  <c r="G27" s="1"/>
  <c r="I27"/>
  <c r="O26"/>
  <c r="M26"/>
  <c r="L26"/>
  <c r="K26" s="1"/>
  <c r="J26"/>
  <c r="H26" s="1"/>
  <c r="I26"/>
  <c r="O25"/>
  <c r="M25"/>
  <c r="L25"/>
  <c r="K25" s="1"/>
  <c r="I25"/>
  <c r="H25" s="1"/>
  <c r="G25" s="1"/>
  <c r="O24"/>
  <c r="M24"/>
  <c r="K24" s="1"/>
  <c r="L24"/>
  <c r="J24"/>
  <c r="I24"/>
  <c r="H24" s="1"/>
  <c r="O23"/>
  <c r="M23"/>
  <c r="K23" s="1"/>
  <c r="L23"/>
  <c r="J23"/>
  <c r="I23"/>
  <c r="H23" s="1"/>
  <c r="G23" s="1"/>
  <c r="O22"/>
  <c r="M22"/>
  <c r="K22" s="1"/>
  <c r="L22"/>
  <c r="J22"/>
  <c r="I22"/>
  <c r="H22" s="1"/>
  <c r="O21"/>
  <c r="M21"/>
  <c r="K21" s="1"/>
  <c r="L21"/>
  <c r="J21"/>
  <c r="I21"/>
  <c r="H21" s="1"/>
  <c r="G21" s="1"/>
  <c r="O20"/>
  <c r="M20"/>
  <c r="K20" s="1"/>
  <c r="L20"/>
  <c r="J20"/>
  <c r="I20"/>
  <c r="H20" s="1"/>
  <c r="O19"/>
  <c r="M19"/>
  <c r="K19" s="1"/>
  <c r="L19"/>
  <c r="J19"/>
  <c r="I19"/>
  <c r="H19" s="1"/>
  <c r="G19" s="1"/>
  <c r="O18"/>
  <c r="M18"/>
  <c r="K18" s="1"/>
  <c r="L18"/>
  <c r="J18"/>
  <c r="I18"/>
  <c r="H18" s="1"/>
  <c r="O17"/>
  <c r="M17"/>
  <c r="K17" s="1"/>
  <c r="L17"/>
  <c r="J17"/>
  <c r="I17"/>
  <c r="H17" s="1"/>
  <c r="G17" s="1"/>
  <c r="O16"/>
  <c r="M16"/>
  <c r="K16" s="1"/>
  <c r="L16"/>
  <c r="J16"/>
  <c r="I16"/>
  <c r="H16" s="1"/>
  <c r="O15"/>
  <c r="M15"/>
  <c r="K15" s="1"/>
  <c r="L15"/>
  <c r="J15"/>
  <c r="I15"/>
  <c r="H15" s="1"/>
  <c r="G15" s="1"/>
  <c r="O14"/>
  <c r="M14"/>
  <c r="K14" s="1"/>
  <c r="L14"/>
  <c r="J14"/>
  <c r="I14"/>
  <c r="H14" s="1"/>
  <c r="O13"/>
  <c r="M13"/>
  <c r="K13" s="1"/>
  <c r="L13"/>
  <c r="J13"/>
  <c r="I13"/>
  <c r="H13" s="1"/>
  <c r="G13" s="1"/>
  <c r="O12"/>
  <c r="M12"/>
  <c r="K12" s="1"/>
  <c r="L12"/>
  <c r="J12"/>
  <c r="I12"/>
  <c r="H12" s="1"/>
  <c r="O11"/>
  <c r="M11"/>
  <c r="K11" s="1"/>
  <c r="L11"/>
  <c r="J11"/>
  <c r="I11"/>
  <c r="H11" s="1"/>
  <c r="G11" s="1"/>
  <c r="T10"/>
  <c r="O10"/>
  <c r="M10"/>
  <c r="L10"/>
  <c r="K10" s="1"/>
  <c r="J10"/>
  <c r="H10" s="1"/>
  <c r="I10"/>
  <c r="X9"/>
  <c r="O9"/>
  <c r="M9"/>
  <c r="L9"/>
  <c r="K9"/>
  <c r="J9"/>
  <c r="I9"/>
  <c r="H9" s="1"/>
  <c r="G9" s="1"/>
  <c r="X8"/>
  <c r="O8"/>
  <c r="M8"/>
  <c r="L8"/>
  <c r="K8" s="1"/>
  <c r="J8"/>
  <c r="I8"/>
  <c r="H8"/>
  <c r="G8" s="1"/>
  <c r="O7"/>
  <c r="O5" s="1"/>
  <c r="M7"/>
  <c r="L7"/>
  <c r="K7" s="1"/>
  <c r="I7"/>
  <c r="H7" s="1"/>
  <c r="G7" s="1"/>
  <c r="O6"/>
  <c r="M6"/>
  <c r="M5" s="1"/>
  <c r="L6"/>
  <c r="K6"/>
  <c r="J6"/>
  <c r="I6"/>
  <c r="H6" s="1"/>
  <c r="U5"/>
  <c r="T5"/>
  <c r="S5"/>
  <c r="R5"/>
  <c r="Q5"/>
  <c r="P5"/>
  <c r="N5"/>
  <c r="L5"/>
  <c r="J5"/>
  <c r="F5"/>
  <c r="E5"/>
  <c r="G12" l="1"/>
  <c r="G16"/>
  <c r="G20"/>
  <c r="G24"/>
  <c r="G28"/>
  <c r="G33"/>
  <c r="G43"/>
  <c r="G111"/>
  <c r="G202"/>
  <c r="G10"/>
  <c r="G14"/>
  <c r="G18"/>
  <c r="G22"/>
  <c r="G26"/>
  <c r="G30"/>
  <c r="G31"/>
  <c r="G35"/>
  <c r="G51"/>
  <c r="G72"/>
  <c r="G103"/>
  <c r="G146"/>
  <c r="G175"/>
  <c r="G6"/>
  <c r="H5"/>
  <c r="I5"/>
  <c r="K60"/>
  <c r="G60" s="1"/>
  <c r="K62"/>
  <c r="G76"/>
  <c r="K82"/>
  <c r="G82" s="1"/>
  <c r="K97"/>
  <c r="K99"/>
  <c r="K113"/>
  <c r="G113" s="1"/>
  <c r="K115"/>
  <c r="G115" s="1"/>
  <c r="K117"/>
  <c r="K124"/>
  <c r="K126"/>
  <c r="K128"/>
  <c r="K130"/>
  <c r="K132"/>
  <c r="G136"/>
  <c r="K137"/>
  <c r="G137" s="1"/>
  <c r="G143"/>
  <c r="K155"/>
  <c r="K157"/>
  <c r="K159"/>
  <c r="G159" s="1"/>
  <c r="K161"/>
  <c r="K163"/>
  <c r="G169"/>
  <c r="K182"/>
  <c r="G182" s="1"/>
  <c r="K184"/>
  <c r="G184" s="1"/>
  <c r="K186"/>
  <c r="G186" s="1"/>
  <c r="K193"/>
  <c r="G193" s="1"/>
  <c r="G197"/>
  <c r="K198"/>
  <c r="G198" s="1"/>
  <c r="K204"/>
  <c r="G204" s="1"/>
  <c r="K206"/>
  <c r="K208"/>
  <c r="K210"/>
  <c r="G210" s="1"/>
  <c r="K212"/>
  <c r="K214"/>
  <c r="K226"/>
  <c r="G226" s="1"/>
  <c r="G239"/>
  <c r="K240"/>
  <c r="G240" s="1"/>
  <c r="K244"/>
  <c r="G244" s="1"/>
  <c r="K249"/>
  <c r="G249" s="1"/>
  <c r="K251"/>
  <c r="K253"/>
  <c r="G257"/>
  <c r="G261"/>
  <c r="G266"/>
  <c r="G270"/>
  <c r="G276"/>
  <c r="G277"/>
  <c r="G281"/>
  <c r="G285"/>
  <c r="G287"/>
  <c r="G296"/>
  <c r="G297"/>
  <c r="G305"/>
  <c r="G308"/>
  <c r="G309"/>
  <c r="G318"/>
  <c r="G324"/>
  <c r="G326"/>
  <c r="G328"/>
  <c r="G332"/>
  <c r="G333"/>
  <c r="G336"/>
  <c r="G340"/>
  <c r="G361"/>
  <c r="G362"/>
  <c r="G383"/>
  <c r="G386"/>
  <c r="K74"/>
  <c r="G74" s="1"/>
  <c r="K78"/>
  <c r="G78" s="1"/>
  <c r="K88"/>
  <c r="G88" s="1"/>
  <c r="K90"/>
  <c r="G90" s="1"/>
  <c r="K92"/>
  <c r="G92" s="1"/>
  <c r="K94"/>
  <c r="G94" s="1"/>
  <c r="G100"/>
  <c r="K101"/>
  <c r="G101" s="1"/>
  <c r="K141"/>
  <c r="G141" s="1"/>
  <c r="K171"/>
  <c r="G171" s="1"/>
  <c r="K173"/>
  <c r="G173" s="1"/>
  <c r="K177"/>
  <c r="G177" s="1"/>
  <c r="G187"/>
  <c r="K195"/>
  <c r="G195" s="1"/>
  <c r="G199"/>
  <c r="K200"/>
  <c r="G200" s="1"/>
  <c r="K223"/>
  <c r="G223" s="1"/>
  <c r="G227"/>
  <c r="G241"/>
  <c r="G245"/>
  <c r="G254"/>
  <c r="K255"/>
  <c r="G255" s="1"/>
  <c r="G354"/>
  <c r="G75"/>
  <c r="G79"/>
  <c r="G89"/>
  <c r="G91"/>
  <c r="G93"/>
  <c r="G95"/>
  <c r="G102"/>
  <c r="G142"/>
  <c r="G172"/>
  <c r="G174"/>
  <c r="G178"/>
  <c r="G189"/>
  <c r="G196"/>
  <c r="G201"/>
  <c r="G224"/>
  <c r="G256"/>
  <c r="G259"/>
  <c r="G268"/>
  <c r="G272"/>
  <c r="G279"/>
  <c r="G283"/>
  <c r="G284"/>
  <c r="G286"/>
  <c r="G289"/>
  <c r="G294"/>
  <c r="G299"/>
  <c r="G322"/>
  <c r="G323"/>
  <c r="G325"/>
  <c r="G327"/>
  <c r="G334"/>
  <c r="G338"/>
  <c r="G364"/>
  <c r="G376"/>
  <c r="G62"/>
  <c r="G86"/>
  <c r="G97"/>
  <c r="G99"/>
  <c r="G117"/>
  <c r="G119"/>
  <c r="G124"/>
  <c r="G126"/>
  <c r="G128"/>
  <c r="G130"/>
  <c r="G132"/>
  <c r="G134"/>
  <c r="G139"/>
  <c r="G155"/>
  <c r="G157"/>
  <c r="G161"/>
  <c r="G163"/>
  <c r="G167"/>
  <c r="G180"/>
  <c r="G191"/>
  <c r="G206"/>
  <c r="G208"/>
  <c r="G212"/>
  <c r="G214"/>
  <c r="G216"/>
  <c r="K238"/>
  <c r="G238" s="1"/>
  <c r="G251"/>
  <c r="G253"/>
  <c r="G347"/>
  <c r="G349"/>
  <c r="G371"/>
  <c r="G372"/>
  <c r="G375"/>
  <c r="K5" l="1"/>
  <c r="G5"/>
</calcChain>
</file>

<file path=xl/sharedStrings.xml><?xml version="1.0" encoding="utf-8"?>
<sst xmlns="http://schemas.openxmlformats.org/spreadsheetml/2006/main" count="1308" uniqueCount="812">
  <si>
    <t>溆浦县2017年村级运转经费预算明细表</t>
    <phoneticPr fontId="3" type="noConversion"/>
  </si>
  <si>
    <t>溆浦县财政局</t>
  </si>
  <si>
    <t>单位：元</t>
    <phoneticPr fontId="3" type="noConversion"/>
  </si>
  <si>
    <t>乡镇名</t>
    <phoneticPr fontId="3" type="noConversion"/>
  </si>
  <si>
    <t>村 名</t>
    <phoneticPr fontId="3" type="noConversion"/>
  </si>
  <si>
    <t>贫
困
村</t>
    <phoneticPr fontId="3" type="noConversion"/>
  </si>
  <si>
    <t>村
数</t>
    <phoneticPr fontId="3" type="noConversion"/>
  </si>
  <si>
    <t>组数</t>
    <phoneticPr fontId="3" type="noConversion"/>
  </si>
  <si>
    <t>人口数</t>
    <phoneticPr fontId="3" type="noConversion"/>
  </si>
  <si>
    <t>合计</t>
    <phoneticPr fontId="3" type="noConversion"/>
  </si>
  <si>
    <t>村干报酬和办公费
（每村不低于9万）</t>
    <phoneticPr fontId="3" type="noConversion"/>
  </si>
  <si>
    <t>其他必要支出</t>
    <phoneticPr fontId="3" type="noConversion"/>
  </si>
  <si>
    <t>备注</t>
    <phoneticPr fontId="3" type="noConversion"/>
  </si>
  <si>
    <t>小计</t>
    <phoneticPr fontId="3" type="noConversion"/>
  </si>
  <si>
    <t>村干工资</t>
    <phoneticPr fontId="3" type="noConversion"/>
  </si>
  <si>
    <t>公用经费</t>
    <phoneticPr fontId="3" type="noConversion"/>
  </si>
  <si>
    <t>组级补助</t>
    <phoneticPr fontId="3" type="noConversion"/>
  </si>
  <si>
    <t>二员经费</t>
    <phoneticPr fontId="3" type="noConversion"/>
  </si>
  <si>
    <t>村纪检员津贴、安全员</t>
    <phoneticPr fontId="3" type="noConversion"/>
  </si>
  <si>
    <t>并村补贴（1.5万/村）</t>
    <phoneticPr fontId="2" type="noConversion"/>
  </si>
  <si>
    <t>为民服务</t>
    <phoneticPr fontId="3" type="noConversion"/>
  </si>
  <si>
    <t>农村道路安全</t>
    <phoneticPr fontId="3" type="noConversion"/>
  </si>
  <si>
    <t>村道养护（交通局核定）</t>
    <phoneticPr fontId="3" type="noConversion"/>
  </si>
  <si>
    <t>护林员（林业局核定）</t>
    <phoneticPr fontId="3" type="noConversion"/>
  </si>
  <si>
    <t>15年离任村支书村主任生活补助（组织部核定）</t>
    <phoneticPr fontId="3" type="noConversion"/>
  </si>
  <si>
    <t>卢峰镇</t>
    <phoneticPr fontId="3" type="noConversion"/>
  </si>
  <si>
    <t>竹坳村</t>
  </si>
  <si>
    <t>0001</t>
    <phoneticPr fontId="3" type="noConversion"/>
  </si>
  <si>
    <t>桥头水村</t>
  </si>
  <si>
    <t>是</t>
  </si>
  <si>
    <t>0002</t>
    <phoneticPr fontId="3" type="noConversion"/>
  </si>
  <si>
    <t>麻阳水村</t>
  </si>
  <si>
    <t>0003</t>
  </si>
  <si>
    <t>杨家仁村</t>
  </si>
  <si>
    <t>0004</t>
  </si>
  <si>
    <t>大潭村</t>
  </si>
  <si>
    <t>0005</t>
  </si>
  <si>
    <t>哑塘村</t>
  </si>
  <si>
    <t>0006</t>
  </si>
  <si>
    <t>张家桥村</t>
  </si>
  <si>
    <t>0007</t>
  </si>
  <si>
    <t>长乐村</t>
  </si>
  <si>
    <t>0008</t>
  </si>
  <si>
    <t>桔花园村</t>
  </si>
  <si>
    <t>0009</t>
  </si>
  <si>
    <t>瑶头村</t>
  </si>
  <si>
    <t>0010</t>
  </si>
  <si>
    <t>漫水村</t>
  </si>
  <si>
    <t>0011</t>
  </si>
  <si>
    <t>茅坪村</t>
  </si>
  <si>
    <t>0012</t>
  </si>
  <si>
    <t>高低村</t>
  </si>
  <si>
    <t>0013</t>
  </si>
  <si>
    <t>梁家坡村</t>
  </si>
  <si>
    <t>0014</t>
  </si>
  <si>
    <t>红远村</t>
  </si>
  <si>
    <t>0015</t>
  </si>
  <si>
    <t>山门垅村</t>
  </si>
  <si>
    <t>0016</t>
  </si>
  <si>
    <t>马田坪村</t>
  </si>
  <si>
    <t>0017</t>
  </si>
  <si>
    <t>太坪村</t>
  </si>
  <si>
    <t>0018</t>
  </si>
  <si>
    <t>红花园村</t>
  </si>
  <si>
    <t>0019</t>
  </si>
  <si>
    <t>桐木坨村</t>
  </si>
  <si>
    <t>0020</t>
  </si>
  <si>
    <t>岩英坪村</t>
  </si>
  <si>
    <t>0021</t>
  </si>
  <si>
    <t>仲夏村</t>
  </si>
  <si>
    <t>0022</t>
  </si>
  <si>
    <t>高田村</t>
  </si>
  <si>
    <t>0023</t>
  </si>
  <si>
    <t>红星村</t>
  </si>
  <si>
    <t>0024</t>
  </si>
  <si>
    <t>南华山村</t>
  </si>
  <si>
    <t>0025</t>
  </si>
  <si>
    <t>雷峰山村</t>
  </si>
  <si>
    <t>0026</t>
  </si>
  <si>
    <t>枣子坡村</t>
  </si>
  <si>
    <t>0027</t>
  </si>
  <si>
    <t>岩湾村</t>
  </si>
  <si>
    <t>0028</t>
  </si>
  <si>
    <t>车头村</t>
  </si>
  <si>
    <t>0029</t>
  </si>
  <si>
    <t>新坪村</t>
  </si>
  <si>
    <t>0030</t>
  </si>
  <si>
    <t>双江口村</t>
  </si>
  <si>
    <t>0031</t>
  </si>
  <si>
    <t>思蒙镇</t>
    <phoneticPr fontId="3" type="noConversion"/>
  </si>
  <si>
    <t>仁里冲村</t>
  </si>
  <si>
    <t>0032</t>
  </si>
  <si>
    <t>九家溪村</t>
  </si>
  <si>
    <t>0033</t>
  </si>
  <si>
    <t>黄家庄村</t>
  </si>
  <si>
    <t>0034</t>
  </si>
  <si>
    <t>新庄垅村</t>
  </si>
  <si>
    <t>0035</t>
  </si>
  <si>
    <t>上虾溪村</t>
  </si>
  <si>
    <t>0036</t>
  </si>
  <si>
    <t>军田湾村</t>
  </si>
  <si>
    <t>0037</t>
  </si>
  <si>
    <t>管竹垅村</t>
  </si>
  <si>
    <t>0038</t>
  </si>
  <si>
    <t>花园村</t>
  </si>
  <si>
    <t>0039</t>
  </si>
  <si>
    <t>思蒙湾村</t>
  </si>
  <si>
    <t>0040</t>
  </si>
  <si>
    <t>蓑衣溪村</t>
  </si>
  <si>
    <t>0041</t>
  </si>
  <si>
    <t>大江口</t>
    <phoneticPr fontId="3" type="noConversion"/>
  </si>
  <si>
    <t>白岩头村</t>
  </si>
  <si>
    <t>0042</t>
  </si>
  <si>
    <t>茶湾村</t>
  </si>
  <si>
    <t>0043</t>
  </si>
  <si>
    <t>大湖坪村</t>
  </si>
  <si>
    <t>0044</t>
  </si>
  <si>
    <t>虎皮溪村</t>
  </si>
  <si>
    <t>0045</t>
  </si>
  <si>
    <t>金明村</t>
  </si>
  <si>
    <t>0046</t>
  </si>
  <si>
    <t>芦冲元村</t>
  </si>
  <si>
    <t>0047</t>
  </si>
  <si>
    <t>仙人堂村</t>
  </si>
  <si>
    <t>0048</t>
  </si>
  <si>
    <t>立新村</t>
  </si>
  <si>
    <t>0049</t>
  </si>
  <si>
    <t>顿旗村</t>
  </si>
  <si>
    <t>0050</t>
  </si>
  <si>
    <t>龙湖村</t>
  </si>
  <si>
    <t>0051</t>
  </si>
  <si>
    <t>莲花村</t>
  </si>
  <si>
    <t>0052</t>
  </si>
  <si>
    <t>沅枫村</t>
  </si>
  <si>
    <t>0053</t>
  </si>
  <si>
    <t>白沙村</t>
  </si>
  <si>
    <t>0054</t>
  </si>
  <si>
    <t>威虎山村</t>
  </si>
  <si>
    <t>0055</t>
  </si>
  <si>
    <t>青江屯村</t>
  </si>
  <si>
    <t>0056</t>
  </si>
  <si>
    <t>洑水湾村</t>
  </si>
  <si>
    <t>0057</t>
  </si>
  <si>
    <t>飞水洞村</t>
  </si>
  <si>
    <t>0058</t>
  </si>
  <si>
    <t>小江口村</t>
  </si>
  <si>
    <t>0059</t>
  </si>
  <si>
    <t>观音阁</t>
  </si>
  <si>
    <t>赤洪村</t>
  </si>
  <si>
    <t>0060</t>
  </si>
  <si>
    <t>川水村</t>
  </si>
  <si>
    <t>0061</t>
  </si>
  <si>
    <t>丁桥村</t>
  </si>
  <si>
    <t>0062</t>
  </si>
  <si>
    <t>金家洞村</t>
  </si>
  <si>
    <t>0063</t>
  </si>
  <si>
    <t>青垅村</t>
  </si>
  <si>
    <t>0064</t>
  </si>
  <si>
    <t>文家冲村</t>
  </si>
  <si>
    <t>0065</t>
  </si>
  <si>
    <t>0066</t>
  </si>
  <si>
    <t>观音阁村</t>
  </si>
  <si>
    <t>0067</t>
  </si>
  <si>
    <t>木溪村</t>
  </si>
  <si>
    <t>0068</t>
  </si>
  <si>
    <t>警予村</t>
  </si>
  <si>
    <t>0069</t>
  </si>
  <si>
    <t>仑斗坪村</t>
  </si>
  <si>
    <t>0070</t>
  </si>
  <si>
    <t>畔坪村</t>
  </si>
  <si>
    <t>0071</t>
  </si>
  <si>
    <t>坪里村</t>
  </si>
  <si>
    <t>0072</t>
  </si>
  <si>
    <t>岩坪村</t>
  </si>
  <si>
    <t>0073</t>
  </si>
  <si>
    <t>铁溪垅村</t>
  </si>
  <si>
    <t>0074</t>
  </si>
  <si>
    <t>覃村</t>
  </si>
  <si>
    <t>0075</t>
  </si>
  <si>
    <t>颜家垅村</t>
  </si>
  <si>
    <t>0076</t>
  </si>
  <si>
    <t>桐油坡村</t>
  </si>
  <si>
    <t>0077</t>
  </si>
  <si>
    <t>观音阁林场</t>
    <phoneticPr fontId="3" type="noConversion"/>
  </si>
  <si>
    <t>0078</t>
  </si>
  <si>
    <t>均坪镇</t>
  </si>
  <si>
    <t>金溪界村</t>
  </si>
  <si>
    <t>0079</t>
  </si>
  <si>
    <t>白雾头村</t>
  </si>
  <si>
    <t>0080</t>
  </si>
  <si>
    <t>金屋湾村</t>
  </si>
  <si>
    <t>0081</t>
  </si>
  <si>
    <t>板溪村</t>
  </si>
  <si>
    <t>0082</t>
  </si>
  <si>
    <t>向家塘村</t>
  </si>
  <si>
    <t>0083</t>
  </si>
  <si>
    <t>来坡湾村</t>
  </si>
  <si>
    <t>0084</t>
  </si>
  <si>
    <t>老窑上村</t>
  </si>
  <si>
    <t>0085</t>
  </si>
  <si>
    <t>明家塘村</t>
  </si>
  <si>
    <t>0086</t>
  </si>
  <si>
    <t>岩落湾村</t>
  </si>
  <si>
    <t>0087</t>
  </si>
  <si>
    <t>长坪村</t>
  </si>
  <si>
    <t>0088</t>
  </si>
  <si>
    <t>先锋村</t>
  </si>
  <si>
    <t>0089</t>
  </si>
  <si>
    <t>舒溶溪</t>
  </si>
  <si>
    <t>火炉溪村</t>
  </si>
  <si>
    <t>0090</t>
  </si>
  <si>
    <t>龙角桥村</t>
  </si>
  <si>
    <t>0091</t>
  </si>
  <si>
    <t>水洋坪村</t>
  </si>
  <si>
    <t>0092</t>
  </si>
  <si>
    <t>尖岩塘村</t>
  </si>
  <si>
    <t>0093</t>
  </si>
  <si>
    <t>竹坡坳村</t>
  </si>
  <si>
    <t>0094</t>
  </si>
  <si>
    <t>扎水塘村</t>
  </si>
  <si>
    <t>0095</t>
  </si>
  <si>
    <t>水田溪村</t>
  </si>
  <si>
    <t>0096</t>
  </si>
  <si>
    <t>曹家溪村</t>
  </si>
  <si>
    <t>0097</t>
  </si>
  <si>
    <t>舒溶溪村</t>
  </si>
  <si>
    <t>0098</t>
  </si>
  <si>
    <t>双井镇</t>
    <phoneticPr fontId="3" type="noConversion"/>
  </si>
  <si>
    <t>灯塔村</t>
  </si>
  <si>
    <t>0099</t>
  </si>
  <si>
    <t>堰塘湾村</t>
  </si>
  <si>
    <t>0100</t>
  </si>
  <si>
    <t>花桥社区</t>
  </si>
  <si>
    <t>0101</t>
  </si>
  <si>
    <t>双井社区</t>
    <phoneticPr fontId="3" type="noConversion"/>
  </si>
  <si>
    <t>0102</t>
  </si>
  <si>
    <t>彩花村</t>
  </si>
  <si>
    <t>0103</t>
  </si>
  <si>
    <t>兰花村</t>
  </si>
  <si>
    <t>0104</t>
  </si>
  <si>
    <t>岩园村</t>
  </si>
  <si>
    <t>0105</t>
  </si>
  <si>
    <t>塘湾村</t>
  </si>
  <si>
    <t>0106</t>
  </si>
  <si>
    <t>水集村</t>
  </si>
  <si>
    <t>0107</t>
  </si>
  <si>
    <t>伍家湾村</t>
  </si>
  <si>
    <t>0108</t>
  </si>
  <si>
    <t>塘下垅村</t>
  </si>
  <si>
    <t>0109</t>
  </si>
  <si>
    <t>宝塔村</t>
  </si>
  <si>
    <t>0110</t>
  </si>
  <si>
    <t>长潭村</t>
  </si>
  <si>
    <t>0111</t>
  </si>
  <si>
    <t>官庄村</t>
  </si>
  <si>
    <t>0112</t>
  </si>
  <si>
    <t>洞底湾村</t>
  </si>
  <si>
    <t>0113</t>
  </si>
  <si>
    <t>和平村</t>
  </si>
  <si>
    <t>0114</t>
  </si>
  <si>
    <t>凤凰村</t>
  </si>
  <si>
    <t>0115</t>
  </si>
  <si>
    <t>云坡村</t>
  </si>
  <si>
    <t>0116</t>
  </si>
  <si>
    <t>百花村</t>
  </si>
  <si>
    <t>0117</t>
  </si>
  <si>
    <t>梅花村</t>
  </si>
  <si>
    <t>0118</t>
  </si>
  <si>
    <t>祖市殿</t>
  </si>
  <si>
    <t>松溪村</t>
  </si>
  <si>
    <t>0119</t>
  </si>
  <si>
    <t>四门村</t>
  </si>
  <si>
    <t>0120</t>
  </si>
  <si>
    <t>赤溪村</t>
  </si>
  <si>
    <t>0121</t>
  </si>
  <si>
    <t>柳林村</t>
  </si>
  <si>
    <t>0122</t>
  </si>
  <si>
    <t>荷叶社区</t>
  </si>
  <si>
    <t>0123</t>
  </si>
  <si>
    <t>向家垅村</t>
  </si>
  <si>
    <t>0124</t>
  </si>
  <si>
    <t>柳溪村</t>
  </si>
  <si>
    <t>0125</t>
  </si>
  <si>
    <t>两峰村</t>
  </si>
  <si>
    <t>0126</t>
  </si>
  <si>
    <t>星光社区</t>
  </si>
  <si>
    <t>0127</t>
  </si>
  <si>
    <t>坪头村</t>
  </si>
  <si>
    <t>0128</t>
  </si>
  <si>
    <t>清潭村</t>
  </si>
  <si>
    <t>0129</t>
  </si>
  <si>
    <t>灶溪村</t>
  </si>
  <si>
    <t>0130</t>
  </si>
  <si>
    <t>王钊溪村</t>
  </si>
  <si>
    <t>0131</t>
  </si>
  <si>
    <t>水田庄村</t>
  </si>
  <si>
    <t>0132</t>
  </si>
  <si>
    <t>令吉冲村</t>
  </si>
  <si>
    <t>0133</t>
  </si>
  <si>
    <t>水堆湾村</t>
  </si>
  <si>
    <t>0134</t>
  </si>
  <si>
    <t>青垅溪村</t>
  </si>
  <si>
    <t>0135</t>
  </si>
  <si>
    <t>鲁家溪村</t>
  </si>
  <si>
    <t>0136</t>
  </si>
  <si>
    <t>桥江镇</t>
  </si>
  <si>
    <t>蛇湾村</t>
  </si>
  <si>
    <t>0137</t>
  </si>
  <si>
    <t>白岩冲村</t>
  </si>
  <si>
    <t>0138</t>
  </si>
  <si>
    <t>河上坡村</t>
  </si>
  <si>
    <t>0139</t>
  </si>
  <si>
    <t>楚垅村</t>
  </si>
  <si>
    <t>0140</t>
  </si>
  <si>
    <t>菜园村</t>
  </si>
  <si>
    <t>0141</t>
  </si>
  <si>
    <t>沙湾村</t>
  </si>
  <si>
    <t>0142</t>
  </si>
  <si>
    <t>萝卜田村</t>
  </si>
  <si>
    <t>0143</t>
  </si>
  <si>
    <t>堰塘村</t>
  </si>
  <si>
    <t>0144</t>
  </si>
  <si>
    <t>机坪村</t>
  </si>
  <si>
    <t>0145</t>
  </si>
  <si>
    <t>林家坡村</t>
  </si>
  <si>
    <t>0146</t>
  </si>
  <si>
    <t>独石村</t>
  </si>
  <si>
    <t>0147</t>
  </si>
  <si>
    <t>樟驰村</t>
  </si>
  <si>
    <t>0148</t>
  </si>
  <si>
    <t>板水村</t>
  </si>
  <si>
    <t>0149</t>
  </si>
  <si>
    <t>曹坡村</t>
  </si>
  <si>
    <t>0150</t>
  </si>
  <si>
    <t>白田村</t>
  </si>
  <si>
    <t>0151</t>
  </si>
  <si>
    <t>红牛村</t>
  </si>
  <si>
    <t>0152</t>
  </si>
  <si>
    <t>德垅湾村</t>
  </si>
  <si>
    <t>0153</t>
  </si>
  <si>
    <t>大湾村</t>
  </si>
  <si>
    <t>0154</t>
  </si>
  <si>
    <t>新渡村</t>
  </si>
  <si>
    <t>0155</t>
  </si>
  <si>
    <t>黄潭村</t>
  </si>
  <si>
    <t>0156</t>
  </si>
  <si>
    <t>兴旺村</t>
  </si>
  <si>
    <t>0157</t>
  </si>
  <si>
    <t>八门垅村</t>
  </si>
  <si>
    <t>0158</t>
  </si>
  <si>
    <t>桥江林场</t>
    <phoneticPr fontId="3" type="noConversion"/>
  </si>
  <si>
    <t>0159</t>
  </si>
  <si>
    <t>双其村</t>
  </si>
  <si>
    <t>0160</t>
  </si>
  <si>
    <t>紫荆村</t>
  </si>
  <si>
    <t>0161</t>
  </si>
  <si>
    <t>新田村</t>
  </si>
  <si>
    <t>0162</t>
  </si>
  <si>
    <t>灶坪村</t>
  </si>
  <si>
    <t>0163</t>
  </si>
  <si>
    <t>楠竹坑村</t>
  </si>
  <si>
    <t>0164</t>
  </si>
  <si>
    <t>新田林场</t>
    <phoneticPr fontId="3" type="noConversion"/>
  </si>
  <si>
    <t>0165</t>
  </si>
  <si>
    <t>油洋乡</t>
  </si>
  <si>
    <t>大址坊村</t>
  </si>
  <si>
    <t>0166</t>
  </si>
  <si>
    <t>长坡村</t>
  </si>
  <si>
    <t>0167</t>
  </si>
  <si>
    <t>东山村</t>
  </si>
  <si>
    <t>0168</t>
  </si>
  <si>
    <t>官溪江村</t>
  </si>
  <si>
    <t>0169</t>
  </si>
  <si>
    <t>河底江村</t>
  </si>
  <si>
    <t>0170</t>
  </si>
  <si>
    <t>来溪村</t>
  </si>
  <si>
    <t>0171</t>
  </si>
  <si>
    <t>庄坪村</t>
  </si>
  <si>
    <t>0172</t>
  </si>
  <si>
    <t>麻溪村</t>
  </si>
  <si>
    <t>0173</t>
  </si>
  <si>
    <t>油洋村</t>
  </si>
  <si>
    <t>0174</t>
  </si>
  <si>
    <t>小址坊村</t>
  </si>
  <si>
    <t>0175</t>
  </si>
  <si>
    <t>油洋林场</t>
    <phoneticPr fontId="3" type="noConversion"/>
  </si>
  <si>
    <t>0176</t>
  </si>
  <si>
    <t>三江镇</t>
  </si>
  <si>
    <t>三江村</t>
  </si>
  <si>
    <t>0177</t>
  </si>
  <si>
    <t>金兰村</t>
  </si>
  <si>
    <t>0178</t>
  </si>
  <si>
    <t>五里塘村</t>
  </si>
  <si>
    <t>0179</t>
  </si>
  <si>
    <t>将溪村</t>
  </si>
  <si>
    <t>0180</t>
  </si>
  <si>
    <t>两江村</t>
  </si>
  <si>
    <t>0181</t>
  </si>
  <si>
    <t>木壕村</t>
  </si>
  <si>
    <t>0182</t>
  </si>
  <si>
    <t>朱溪村</t>
  </si>
  <si>
    <t>0183</t>
  </si>
  <si>
    <t>石牛寨村</t>
  </si>
  <si>
    <t>0184</t>
  </si>
  <si>
    <t>彭州村</t>
  </si>
  <si>
    <t>0185</t>
  </si>
  <si>
    <t>乐园村</t>
  </si>
  <si>
    <t>0186</t>
  </si>
  <si>
    <t>江东村</t>
  </si>
  <si>
    <t>0187</t>
  </si>
  <si>
    <t>龙泉山村</t>
  </si>
  <si>
    <t>0188</t>
  </si>
  <si>
    <t>坪坡村</t>
  </si>
  <si>
    <t>0189</t>
  </si>
  <si>
    <t>公鸡村</t>
  </si>
  <si>
    <t>0190</t>
  </si>
  <si>
    <t>双坪村</t>
  </si>
  <si>
    <t>0191</t>
  </si>
  <si>
    <t>龙山村</t>
  </si>
  <si>
    <t>0192</t>
  </si>
  <si>
    <t>青树村</t>
  </si>
  <si>
    <t>0193</t>
  </si>
  <si>
    <t>金龙村</t>
  </si>
  <si>
    <t>0194</t>
  </si>
  <si>
    <t>梅兰村</t>
  </si>
  <si>
    <t>0195</t>
  </si>
  <si>
    <t>同堂村</t>
  </si>
  <si>
    <t>0196</t>
  </si>
  <si>
    <t>一心村</t>
  </si>
  <si>
    <t>0197</t>
  </si>
  <si>
    <t>大花村</t>
  </si>
  <si>
    <t>0198</t>
  </si>
  <si>
    <t>金鸡村</t>
  </si>
  <si>
    <t>0199</t>
  </si>
  <si>
    <t>低庄镇</t>
  </si>
  <si>
    <t>吉家冲村</t>
  </si>
  <si>
    <t>0200</t>
  </si>
  <si>
    <t>阳兴村</t>
  </si>
  <si>
    <t>0201</t>
  </si>
  <si>
    <t>杨和坪村</t>
  </si>
  <si>
    <t>0202</t>
  </si>
  <si>
    <t>连山村</t>
  </si>
  <si>
    <t>0203</t>
  </si>
  <si>
    <t>连塘村</t>
  </si>
  <si>
    <t>0204</t>
  </si>
  <si>
    <t>荆湖村</t>
  </si>
  <si>
    <t>0205</t>
  </si>
  <si>
    <t>岩头村</t>
  </si>
  <si>
    <t>0206</t>
  </si>
  <si>
    <t>低庄村</t>
  </si>
  <si>
    <t>0207</t>
  </si>
  <si>
    <t>月塘村</t>
  </si>
  <si>
    <t>0208</t>
  </si>
  <si>
    <t>枫香林村</t>
  </si>
  <si>
    <t>0209</t>
  </si>
  <si>
    <t>后村湾村</t>
  </si>
  <si>
    <t>0210</t>
  </si>
  <si>
    <t>思溪村</t>
  </si>
  <si>
    <t>0211</t>
  </si>
  <si>
    <t>正宁村</t>
  </si>
  <si>
    <t>0212</t>
  </si>
  <si>
    <t>栗子坪村</t>
  </si>
  <si>
    <t>0213</t>
  </si>
  <si>
    <t>严家坡村</t>
  </si>
  <si>
    <t>0214</t>
  </si>
  <si>
    <t>金凤村</t>
  </si>
  <si>
    <t>0215</t>
  </si>
  <si>
    <t>小龙潭村</t>
  </si>
  <si>
    <t>0216</t>
  </si>
  <si>
    <t>牌子田村</t>
  </si>
  <si>
    <t>0217</t>
  </si>
  <si>
    <t>夜珠溪村</t>
  </si>
  <si>
    <t>0218</t>
  </si>
  <si>
    <t>大渭溪村</t>
  </si>
  <si>
    <t>0219</t>
  </si>
  <si>
    <t>金子湖村</t>
  </si>
  <si>
    <t>0220</t>
  </si>
  <si>
    <t>深子湖</t>
  </si>
  <si>
    <t>白泥村</t>
  </si>
  <si>
    <t>0221</t>
  </si>
  <si>
    <t>向家垴村</t>
  </si>
  <si>
    <t>0222</t>
  </si>
  <si>
    <t>贺家冲村</t>
  </si>
  <si>
    <t>0223</t>
  </si>
  <si>
    <t>农跃村</t>
  </si>
  <si>
    <t>0224</t>
  </si>
  <si>
    <t>泮里村</t>
  </si>
  <si>
    <t>0225</t>
  </si>
  <si>
    <t>深子湖村</t>
  </si>
  <si>
    <t>0226</t>
  </si>
  <si>
    <t>清水塘村</t>
  </si>
  <si>
    <t>0227</t>
  </si>
  <si>
    <t>卫星村</t>
  </si>
  <si>
    <t>0228</t>
  </si>
  <si>
    <t>张家冲村</t>
  </si>
  <si>
    <t>0229</t>
  </si>
  <si>
    <t>马家溪村</t>
  </si>
  <si>
    <t>0230</t>
  </si>
  <si>
    <t>柑子园村</t>
  </si>
  <si>
    <t>0231</t>
  </si>
  <si>
    <t>刘家坪村</t>
  </si>
  <si>
    <t>0232</t>
  </si>
  <si>
    <t>曾家溪村</t>
  </si>
  <si>
    <t>0233</t>
  </si>
  <si>
    <t>让家溪村</t>
  </si>
  <si>
    <t>0234</t>
  </si>
  <si>
    <t>圣人山村</t>
  </si>
  <si>
    <t>0235</t>
  </si>
  <si>
    <t>胡家坪村</t>
  </si>
  <si>
    <t>0236</t>
  </si>
  <si>
    <t>葡萄溪村</t>
  </si>
  <si>
    <t>0237</t>
  </si>
  <si>
    <t>铁山溪村</t>
  </si>
  <si>
    <t>0238</t>
  </si>
  <si>
    <t>水隘村</t>
  </si>
  <si>
    <t>0239</t>
  </si>
  <si>
    <t>黄溪湾村</t>
  </si>
  <si>
    <t>0240</t>
  </si>
  <si>
    <t>荞子湾村</t>
  </si>
  <si>
    <t>0241</t>
  </si>
  <si>
    <t>炉场坪村</t>
  </si>
  <si>
    <t>0242</t>
  </si>
  <si>
    <t>水东镇</t>
    <phoneticPr fontId="3" type="noConversion"/>
  </si>
  <si>
    <t>嵩口湾村</t>
  </si>
  <si>
    <t>0243</t>
  </si>
  <si>
    <t>溪口村</t>
  </si>
  <si>
    <t>0244</t>
  </si>
  <si>
    <t>黑岩村</t>
  </si>
  <si>
    <t>0245</t>
  </si>
  <si>
    <t>联合村</t>
  </si>
  <si>
    <t>0246</t>
  </si>
  <si>
    <t>银湖村</t>
  </si>
  <si>
    <t>0247</t>
  </si>
  <si>
    <t>龙王江村</t>
  </si>
  <si>
    <t>0248</t>
  </si>
  <si>
    <t>白竹坪村</t>
  </si>
  <si>
    <t>0249</t>
  </si>
  <si>
    <t>邱家湾村</t>
  </si>
  <si>
    <t>0250</t>
  </si>
  <si>
    <t>标东垅村</t>
  </si>
  <si>
    <t>0251</t>
  </si>
  <si>
    <t>高明溪村</t>
  </si>
  <si>
    <t>0252</t>
  </si>
  <si>
    <t>板栗坪村</t>
  </si>
  <si>
    <t>0253</t>
  </si>
  <si>
    <t>湖田坪村</t>
  </si>
  <si>
    <t>0254</t>
  </si>
  <si>
    <t>莲塘坪村</t>
  </si>
  <si>
    <t>0255</t>
  </si>
  <si>
    <t>刘家渡村</t>
  </si>
  <si>
    <t>0256</t>
  </si>
  <si>
    <t>淘金坪</t>
    <phoneticPr fontId="3" type="noConversion"/>
  </si>
  <si>
    <t>诏诰垴村</t>
  </si>
  <si>
    <t>0257</t>
  </si>
  <si>
    <t>双江潭村</t>
  </si>
  <si>
    <t>0258</t>
  </si>
  <si>
    <t>乡门村</t>
  </si>
  <si>
    <t>0259</t>
  </si>
  <si>
    <t>令溪塘村</t>
  </si>
  <si>
    <t>0260</t>
  </si>
  <si>
    <t>统溪河</t>
    <phoneticPr fontId="3" type="noConversion"/>
  </si>
  <si>
    <t>龙岩村</t>
  </si>
  <si>
    <t>0261</t>
  </si>
  <si>
    <t>丫吉坳村</t>
  </si>
  <si>
    <t>0262</t>
  </si>
  <si>
    <t>枫林村</t>
  </si>
  <si>
    <t>0263</t>
  </si>
  <si>
    <t>统溪河村</t>
  </si>
  <si>
    <t>0264</t>
  </si>
  <si>
    <t>竹坪村</t>
  </si>
  <si>
    <t>0265</t>
  </si>
  <si>
    <t>穿岩山村</t>
  </si>
  <si>
    <t>0266</t>
  </si>
  <si>
    <t>牛溪村</t>
  </si>
  <si>
    <t>0267</t>
  </si>
  <si>
    <t>白竹坡村</t>
  </si>
  <si>
    <t>0268</t>
  </si>
  <si>
    <t>小横垅</t>
    <phoneticPr fontId="3" type="noConversion"/>
  </si>
  <si>
    <t>金子村</t>
  </si>
  <si>
    <t>0269</t>
  </si>
  <si>
    <t>治湾村</t>
  </si>
  <si>
    <t>0270</t>
  </si>
  <si>
    <t>高台村</t>
  </si>
  <si>
    <t>0271</t>
  </si>
  <si>
    <t>罗子山村</t>
  </si>
  <si>
    <t>0272</t>
  </si>
  <si>
    <t>罗丰村</t>
  </si>
  <si>
    <t>0273</t>
  </si>
  <si>
    <t>大同村</t>
  </si>
  <si>
    <t>0274</t>
  </si>
  <si>
    <t>杨柳村</t>
  </si>
  <si>
    <t>0275</t>
  </si>
  <si>
    <t>月溪村</t>
  </si>
  <si>
    <t>0276</t>
  </si>
  <si>
    <t>雷坡村</t>
  </si>
  <si>
    <t>0277</t>
  </si>
  <si>
    <t>两丫坪</t>
  </si>
  <si>
    <t>黄金村</t>
  </si>
  <si>
    <t>0278</t>
  </si>
  <si>
    <t>顿脚水村</t>
  </si>
  <si>
    <t>0279</t>
  </si>
  <si>
    <t>坪庄垅村</t>
  </si>
  <si>
    <t>0280</t>
  </si>
  <si>
    <t>江溪垅村</t>
  </si>
  <si>
    <t>0281</t>
  </si>
  <si>
    <t>当家村</t>
  </si>
  <si>
    <t>0282</t>
  </si>
  <si>
    <t>提高村</t>
  </si>
  <si>
    <t>0283</t>
  </si>
  <si>
    <t>凉水井村</t>
  </si>
  <si>
    <t>0284</t>
  </si>
  <si>
    <t>两丫坪社区</t>
  </si>
  <si>
    <t>0285</t>
  </si>
  <si>
    <t>咀坡村</t>
  </si>
  <si>
    <t>0286</t>
  </si>
  <si>
    <t>中都乡</t>
  </si>
  <si>
    <t>沙溪村</t>
  </si>
  <si>
    <t>0287</t>
  </si>
  <si>
    <t>蛟溪村</t>
  </si>
  <si>
    <t>0288</t>
  </si>
  <si>
    <t>中都村</t>
  </si>
  <si>
    <t>0289</t>
  </si>
  <si>
    <t>上尚村</t>
  </si>
  <si>
    <t>0290</t>
  </si>
  <si>
    <t>高坪村</t>
  </si>
  <si>
    <t>0291</t>
  </si>
  <si>
    <t>0292</t>
  </si>
  <si>
    <t>沿溪乡</t>
  </si>
  <si>
    <t>青坡村</t>
  </si>
  <si>
    <t>0293</t>
  </si>
  <si>
    <t>旺坪村</t>
  </si>
  <si>
    <t>0294</t>
  </si>
  <si>
    <t>白玉村</t>
  </si>
  <si>
    <t>0295</t>
  </si>
  <si>
    <t>烂泥湾村</t>
  </si>
  <si>
    <t>0296</t>
  </si>
  <si>
    <t>荆竹山村</t>
  </si>
  <si>
    <t>0297</t>
  </si>
  <si>
    <t>过江坡村</t>
  </si>
  <si>
    <t>0298</t>
  </si>
  <si>
    <t>朱家园村</t>
  </si>
  <si>
    <t>0299</t>
  </si>
  <si>
    <t>瓦庄村</t>
  </si>
  <si>
    <t>0300</t>
  </si>
  <si>
    <t>金鸡垅村</t>
  </si>
  <si>
    <t>0301</t>
  </si>
  <si>
    <t>北斗溪</t>
  </si>
  <si>
    <t>林果村</t>
  </si>
  <si>
    <t>0302</t>
  </si>
  <si>
    <t>沙坪村</t>
  </si>
  <si>
    <t>0303</t>
  </si>
  <si>
    <t>松林村</t>
  </si>
  <si>
    <t>0304</t>
  </si>
  <si>
    <t>黄龙村</t>
  </si>
  <si>
    <t>0305</t>
  </si>
  <si>
    <t>油垅村</t>
  </si>
  <si>
    <t>0306</t>
  </si>
  <si>
    <t>坪溪村</t>
  </si>
  <si>
    <t>0307</t>
  </si>
  <si>
    <t>茅坡村</t>
  </si>
  <si>
    <t>0308</t>
  </si>
  <si>
    <t>光明村</t>
  </si>
  <si>
    <t>0309</t>
  </si>
  <si>
    <t>华荣村</t>
  </si>
  <si>
    <t>0310</t>
  </si>
  <si>
    <t>宝山村</t>
  </si>
  <si>
    <t>0311</t>
  </si>
  <si>
    <t>来凤村</t>
  </si>
  <si>
    <t>0312</t>
  </si>
  <si>
    <t>红花村</t>
  </si>
  <si>
    <t>0313</t>
  </si>
  <si>
    <t>前进村</t>
  </si>
  <si>
    <t>0314</t>
  </si>
  <si>
    <t>回春村</t>
  </si>
  <si>
    <t>0315</t>
  </si>
  <si>
    <t>黄茅园</t>
  </si>
  <si>
    <t>分水界村</t>
  </si>
  <si>
    <t>0316</t>
  </si>
  <si>
    <t>七里村</t>
  </si>
  <si>
    <t>0317</t>
  </si>
  <si>
    <t>横坡村</t>
  </si>
  <si>
    <t>0318</t>
  </si>
  <si>
    <t>合田村</t>
  </si>
  <si>
    <t>0319</t>
  </si>
  <si>
    <t>高桥村</t>
  </si>
  <si>
    <t>0320</t>
  </si>
  <si>
    <t>紫云村</t>
  </si>
  <si>
    <t>0321</t>
  </si>
  <si>
    <t>金中村</t>
  </si>
  <si>
    <t>0322</t>
  </si>
  <si>
    <t>茅湾村</t>
  </si>
  <si>
    <t>0323</t>
  </si>
  <si>
    <t>爱家村</t>
  </si>
  <si>
    <t>0324</t>
  </si>
  <si>
    <t>景江村</t>
  </si>
  <si>
    <t>0325</t>
  </si>
  <si>
    <t>西坪村</t>
  </si>
  <si>
    <t>0326</t>
  </si>
  <si>
    <t>油麻村</t>
  </si>
  <si>
    <t>0327</t>
  </si>
  <si>
    <t>大埠村</t>
  </si>
  <si>
    <t>0328</t>
  </si>
  <si>
    <t>树凉村</t>
  </si>
  <si>
    <t>0329</t>
  </si>
  <si>
    <t>湾潭村</t>
  </si>
  <si>
    <t>0330</t>
  </si>
  <si>
    <t>龙潭镇</t>
    <phoneticPr fontId="3" type="noConversion"/>
  </si>
  <si>
    <t>岩板村</t>
  </si>
  <si>
    <t>0331</t>
  </si>
  <si>
    <t>云盘村</t>
  </si>
  <si>
    <t>0332</t>
  </si>
  <si>
    <t>龙泉村</t>
  </si>
  <si>
    <t>0333</t>
  </si>
  <si>
    <t>向家冲村</t>
  </si>
  <si>
    <t>0334</t>
  </si>
  <si>
    <t>金厂村</t>
  </si>
  <si>
    <t>0335</t>
  </si>
  <si>
    <t>金牛村</t>
  </si>
  <si>
    <t>0336</t>
  </si>
  <si>
    <t>金塘村</t>
  </si>
  <si>
    <t>0337</t>
  </si>
  <si>
    <t>贵和村</t>
  </si>
  <si>
    <t>0338</t>
  </si>
  <si>
    <t>新星村</t>
  </si>
  <si>
    <t>0339</t>
  </si>
  <si>
    <t>圭洞村</t>
  </si>
  <si>
    <t>0340</t>
  </si>
  <si>
    <t>莲和村</t>
  </si>
  <si>
    <t>0341</t>
  </si>
  <si>
    <t>少山村</t>
  </si>
  <si>
    <t>0342</t>
  </si>
  <si>
    <t>梓坪村</t>
  </si>
  <si>
    <t>0343</t>
  </si>
  <si>
    <t>大华村</t>
  </si>
  <si>
    <t>0344</t>
  </si>
  <si>
    <t>合心村</t>
  </si>
  <si>
    <t>0345</t>
  </si>
  <si>
    <t>粟山村</t>
  </si>
  <si>
    <t>0346</t>
  </si>
  <si>
    <t>梁家洞村</t>
  </si>
  <si>
    <t>0347</t>
  </si>
  <si>
    <t>红岭村</t>
  </si>
  <si>
    <t>0348</t>
  </si>
  <si>
    <t>红岩村</t>
  </si>
  <si>
    <t>0349</t>
  </si>
  <si>
    <t>竹园村</t>
  </si>
  <si>
    <t>0350</t>
  </si>
  <si>
    <t>小黄村</t>
  </si>
  <si>
    <t>0351</t>
  </si>
  <si>
    <t>中华村</t>
  </si>
  <si>
    <t>0352</t>
  </si>
  <si>
    <t>石湾村</t>
  </si>
  <si>
    <t>0353</t>
  </si>
  <si>
    <t>横板桥村</t>
  </si>
  <si>
    <t>0354</t>
  </si>
  <si>
    <t>阳雀坡村</t>
  </si>
  <si>
    <t>0355</t>
  </si>
  <si>
    <t>报木村</t>
  </si>
  <si>
    <t>0356</t>
  </si>
  <si>
    <t>芙蓉村</t>
  </si>
  <si>
    <t>0357</t>
  </si>
  <si>
    <t>乌峰村</t>
  </si>
  <si>
    <t>0358</t>
  </si>
  <si>
    <t>虎岗村</t>
  </si>
  <si>
    <t>0359</t>
  </si>
  <si>
    <t>温水村</t>
  </si>
  <si>
    <t>0360</t>
  </si>
  <si>
    <t>岭脚村</t>
  </si>
  <si>
    <t>0361</t>
  </si>
  <si>
    <t>永胜村</t>
  </si>
  <si>
    <t>0362</t>
  </si>
  <si>
    <t>黄江村</t>
  </si>
  <si>
    <t>0363</t>
  </si>
  <si>
    <t>葛竹坪</t>
  </si>
  <si>
    <t>双江村</t>
  </si>
  <si>
    <t>0364</t>
  </si>
  <si>
    <t>新桥村</t>
  </si>
  <si>
    <t>0365</t>
  </si>
  <si>
    <t>横路村</t>
  </si>
  <si>
    <t>0366</t>
  </si>
  <si>
    <t>楠木冲村</t>
  </si>
  <si>
    <t>0367</t>
  </si>
  <si>
    <t>鹿山村</t>
  </si>
  <si>
    <t>0368</t>
  </si>
  <si>
    <t>山背村</t>
  </si>
  <si>
    <t>0369</t>
  </si>
  <si>
    <t>金石村</t>
  </si>
  <si>
    <t>0370</t>
  </si>
  <si>
    <t>天星村</t>
  </si>
  <si>
    <t>0371</t>
  </si>
  <si>
    <t>里木墩村</t>
  </si>
  <si>
    <t>0372</t>
  </si>
  <si>
    <t>步家垅村</t>
  </si>
  <si>
    <t>0373</t>
  </si>
  <si>
    <t>旗形村</t>
  </si>
  <si>
    <t>0374</t>
  </si>
  <si>
    <t>岚水江村</t>
  </si>
  <si>
    <t>0375</t>
  </si>
  <si>
    <t>龙庄湾</t>
    <phoneticPr fontId="3" type="noConversion"/>
  </si>
  <si>
    <t>白银塘村</t>
  </si>
  <si>
    <t>0376</t>
  </si>
  <si>
    <t>刘家湖村</t>
  </si>
  <si>
    <t>0377</t>
  </si>
  <si>
    <t>小冲村</t>
  </si>
  <si>
    <t>0378</t>
  </si>
  <si>
    <t>柳沙坪村</t>
  </si>
  <si>
    <t>0379</t>
  </si>
  <si>
    <t>进马江村</t>
  </si>
  <si>
    <t>0380</t>
  </si>
  <si>
    <t>龙庄湾村</t>
  </si>
  <si>
    <t>0381</t>
  </si>
  <si>
    <t>说明：1.经费测算依据：《中共湖南省委组织部、湖南省财政厅关于进一步完善村级组织运转经费关问题的通知》（湘组发[2017]5号）。村级组织运转经费共分两个部分：一是村干部基本报酬和村级办公经费，二是其他必要支出。
    2.村干部职数一般按3-5人核定，人口在3000人以上的村最多不超过7名；村支书、村主任和其他核定职数的村干部基本报酬按1：0.9：0.7比例确定（村支书暂按16800元/人/年）。
    3.村办公经费每村每年不低于2万，人口在3000人以上和建档立卡贫困村每村每年不低于3万；村干部报酬和村办公经费两项合计每村每年不低于9万。
    4.离任支书村主任暂按去年组织部提供的基数计算；按文件规定对连续任职满2届或6年、累计任职满3届或9年，男满60周岁、女满55周岁的正常离任村干部给予相应生活补助因没有名册暂无法计算。
    5.卢峰社区按政策每社区19万/年，其他纳入的社区每社区10万/年。
    6.村其他必要支出里包含：村民小组长误工补贴1000元/人/年、计生协会专职副会长1200元/年/人、计生组指导员120元/人/年、村纪检员津贴720元/人/年、安全员1200元/年/人、服务群众专项20000元/年/村、农村道路安全10000元/年/村、村道养护按交通局核定数计算、护林员补助按林业局考核计算、离任村支书村主任补助暂按200元/月/人。
    7.其他问题说明：⑴合并村暂按每合并一个补助1.5万元安排，合并社区暂按每合并一个补助2万元安排；⑵村干工资暂按合并后村新标准计算，如有缺口待下半年调整预算时再予适当考虑；⑶离任村干实际资金需求待村支两委届后重新测算。</t>
    <phoneticPr fontId="3" type="noConversion"/>
  </si>
</sst>
</file>

<file path=xl/styles.xml><?xml version="1.0" encoding="utf-8"?>
<styleSheet xmlns="http://schemas.openxmlformats.org/spreadsheetml/2006/main">
  <numFmts count="4">
    <numFmt numFmtId="176" formatCode="0.0000_ "/>
    <numFmt numFmtId="177" formatCode="0_ "/>
    <numFmt numFmtId="178" formatCode="0_);[Red]\(0\)"/>
    <numFmt numFmtId="179" formatCode="0_);\(0\)"/>
  </numFmts>
  <fonts count="11">
    <font>
      <sz val="11"/>
      <color theme="1"/>
      <name val="宋体"/>
      <family val="2"/>
      <charset val="134"/>
      <scheme val="minor"/>
    </font>
    <font>
      <sz val="18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color indexed="10"/>
      <name val="宋体"/>
      <family val="3"/>
      <charset val="134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NumberFormat="1" applyBorder="1" applyAlignment="1">
      <alignment horizontal="left" vertical="center"/>
    </xf>
    <xf numFmtId="0" fontId="4" fillId="0" borderId="0" xfId="0" applyNumberFormat="1" applyFont="1">
      <alignment vertical="center"/>
    </xf>
    <xf numFmtId="57" fontId="4" fillId="0" borderId="0" xfId="0" applyNumberFormat="1" applyFont="1">
      <alignment vertical="center"/>
    </xf>
    <xf numFmtId="0" fontId="4" fillId="0" borderId="0" xfId="0" applyNumberFormat="1" applyFont="1" applyFill="1" applyBorder="1" applyAlignment="1">
      <alignment horizontal="left" vertical="center"/>
    </xf>
    <xf numFmtId="0" fontId="0" fillId="0" borderId="0" xfId="0" applyNumberForma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 shrinkToFit="1"/>
    </xf>
    <xf numFmtId="177" fontId="4" fillId="0" borderId="1" xfId="0" applyNumberFormat="1" applyFont="1" applyBorder="1" applyAlignment="1">
      <alignment horizontal="center" vertical="center" shrinkToFit="1"/>
    </xf>
    <xf numFmtId="0" fontId="4" fillId="0" borderId="1" xfId="0" applyNumberFormat="1" applyFont="1" applyBorder="1" applyAlignment="1">
      <alignment horizontal="center" vertical="center" shrinkToFit="1"/>
    </xf>
    <xf numFmtId="0" fontId="4" fillId="0" borderId="1" xfId="0" applyNumberFormat="1" applyFont="1" applyBorder="1" applyAlignment="1">
      <alignment vertical="center" shrinkToFit="1"/>
    </xf>
    <xf numFmtId="0" fontId="4" fillId="0" borderId="1" xfId="0" applyNumberFormat="1" applyFont="1" applyBorder="1">
      <alignment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Fill="1">
      <alignment vertical="center"/>
    </xf>
    <xf numFmtId="0" fontId="0" fillId="0" borderId="0" xfId="0" applyFill="1" applyAlignment="1">
      <alignment vertical="center" shrinkToFit="1"/>
    </xf>
    <xf numFmtId="178" fontId="4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center" vertical="center" shrinkToFit="1"/>
    </xf>
    <xf numFmtId="179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NumberFormat="1">
      <alignment vertical="center"/>
    </xf>
    <xf numFmtId="0" fontId="9" fillId="0" borderId="0" xfId="0" applyNumberFormat="1" applyFont="1" applyFill="1">
      <alignment vertical="center"/>
    </xf>
    <xf numFmtId="49" fontId="9" fillId="2" borderId="0" xfId="0" applyNumberFormat="1" applyFont="1" applyFill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387"/>
  <sheetViews>
    <sheetView tabSelected="1" workbookViewId="0">
      <selection sqref="A1:XFD1048576"/>
    </sheetView>
  </sheetViews>
  <sheetFormatPr defaultRowHeight="14.25"/>
  <cols>
    <col min="1" max="1" width="9.75" customWidth="1"/>
    <col min="2" max="2" width="9.625" style="57" bestFit="1" customWidth="1"/>
    <col min="3" max="3" width="3.125" bestFit="1" customWidth="1"/>
    <col min="4" max="4" width="4.125" style="57" bestFit="1" customWidth="1"/>
    <col min="5" max="5" width="5.875" bestFit="1" customWidth="1"/>
    <col min="6" max="6" width="7.625" bestFit="1" customWidth="1"/>
    <col min="7" max="8" width="9.375" style="58" bestFit="1" customWidth="1"/>
    <col min="9" max="9" width="10.5" style="58" bestFit="1" customWidth="1"/>
    <col min="10" max="10" width="8.5" style="6" bestFit="1" customWidth="1"/>
    <col min="11" max="11" width="9.375" style="6" bestFit="1" customWidth="1"/>
    <col min="12" max="12" width="9.125" style="6" bestFit="1" customWidth="1"/>
    <col min="13" max="13" width="8.5" style="6" bestFit="1" customWidth="1"/>
    <col min="14" max="14" width="8.625" style="6" customWidth="1"/>
    <col min="15" max="15" width="8.125" style="6" customWidth="1"/>
    <col min="16" max="16" width="8.5" style="58" bestFit="1" customWidth="1"/>
    <col min="17" max="17" width="9.375" style="58" customWidth="1"/>
    <col min="18" max="18" width="9.125" style="58" customWidth="1"/>
    <col min="19" max="19" width="9.75" style="58" customWidth="1"/>
    <col min="20" max="20" width="8.625" style="59" customWidth="1"/>
    <col min="21" max="21" width="6.25" style="58" customWidth="1"/>
    <col min="22" max="22" width="5.75" style="60" customWidth="1"/>
    <col min="23" max="33" width="0" hidden="1" customWidth="1"/>
  </cols>
  <sheetData>
    <row r="1" spans="1:31" ht="22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31" ht="13.5">
      <c r="A2" s="2" t="s">
        <v>1</v>
      </c>
      <c r="B2" s="3"/>
      <c r="C2" s="3"/>
      <c r="D2" s="4"/>
      <c r="E2" s="4"/>
      <c r="F2" s="4"/>
      <c r="G2" s="5"/>
      <c r="H2" s="5"/>
      <c r="I2" s="5"/>
      <c r="L2" s="7">
        <v>42826</v>
      </c>
      <c r="P2" s="5"/>
      <c r="Q2" s="5"/>
      <c r="R2" s="5"/>
      <c r="S2" s="5"/>
      <c r="T2" s="8"/>
      <c r="U2" s="9"/>
      <c r="V2" s="10" t="s">
        <v>2</v>
      </c>
    </row>
    <row r="3" spans="1:31" ht="13.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3" t="s">
        <v>8</v>
      </c>
      <c r="G3" s="14" t="s">
        <v>9</v>
      </c>
      <c r="H3" s="15" t="s">
        <v>10</v>
      </c>
      <c r="I3" s="16"/>
      <c r="J3" s="17"/>
      <c r="K3" s="18" t="s">
        <v>11</v>
      </c>
      <c r="L3" s="18"/>
      <c r="M3" s="18"/>
      <c r="N3" s="18"/>
      <c r="O3" s="18"/>
      <c r="P3" s="18"/>
      <c r="Q3" s="18"/>
      <c r="R3" s="18"/>
      <c r="S3" s="18"/>
      <c r="T3" s="18"/>
      <c r="U3" s="18"/>
      <c r="V3" s="19" t="s">
        <v>12</v>
      </c>
    </row>
    <row r="4" spans="1:31" ht="36">
      <c r="A4" s="11"/>
      <c r="B4" s="12"/>
      <c r="C4" s="12"/>
      <c r="D4" s="12"/>
      <c r="E4" s="12"/>
      <c r="F4" s="13"/>
      <c r="G4" s="14"/>
      <c r="H4" s="20" t="s">
        <v>13</v>
      </c>
      <c r="I4" s="21" t="s">
        <v>14</v>
      </c>
      <c r="J4" s="22" t="s">
        <v>15</v>
      </c>
      <c r="K4" s="22" t="s">
        <v>13</v>
      </c>
      <c r="L4" s="20" t="s">
        <v>16</v>
      </c>
      <c r="M4" s="20" t="s">
        <v>17</v>
      </c>
      <c r="N4" s="20" t="s">
        <v>18</v>
      </c>
      <c r="O4" s="20" t="s">
        <v>19</v>
      </c>
      <c r="P4" s="20" t="s">
        <v>20</v>
      </c>
      <c r="Q4" s="20" t="s">
        <v>21</v>
      </c>
      <c r="R4" s="20" t="s">
        <v>22</v>
      </c>
      <c r="S4" s="21" t="s">
        <v>23</v>
      </c>
      <c r="T4" s="23" t="s">
        <v>24</v>
      </c>
      <c r="U4" s="23"/>
      <c r="V4" s="19"/>
    </row>
    <row r="5" spans="1:31" s="28" customFormat="1">
      <c r="A5" s="24" t="s">
        <v>9</v>
      </c>
      <c r="B5" s="25"/>
      <c r="C5" s="25"/>
      <c r="D5" s="25">
        <v>388</v>
      </c>
      <c r="E5" s="26">
        <f>SUM(E6:E386)</f>
        <v>6353</v>
      </c>
      <c r="F5" s="26">
        <f>SUM(F6:F386)</f>
        <v>823333</v>
      </c>
      <c r="G5" s="26">
        <f>SUM(G6:G386)</f>
        <v>67151851</v>
      </c>
      <c r="H5" s="26">
        <f t="shared" ref="H5:U5" si="0">SUM(H6:H386)</f>
        <v>36373680</v>
      </c>
      <c r="I5" s="26">
        <f t="shared" si="0"/>
        <v>24381840</v>
      </c>
      <c r="J5" s="26">
        <f t="shared" si="0"/>
        <v>9460000</v>
      </c>
      <c r="K5" s="26">
        <f t="shared" si="0"/>
        <v>30778171</v>
      </c>
      <c r="L5" s="26">
        <f t="shared" si="0"/>
        <v>6353000</v>
      </c>
      <c r="M5" s="26">
        <f t="shared" si="0"/>
        <v>1486200</v>
      </c>
      <c r="N5" s="26">
        <f t="shared" si="0"/>
        <v>723840</v>
      </c>
      <c r="O5" s="26">
        <f t="shared" si="0"/>
        <v>4095000</v>
      </c>
      <c r="P5" s="26">
        <f t="shared" si="0"/>
        <v>7460000</v>
      </c>
      <c r="Q5" s="26">
        <f t="shared" si="0"/>
        <v>3770000</v>
      </c>
      <c r="R5" s="26">
        <f t="shared" si="0"/>
        <v>2002038</v>
      </c>
      <c r="S5" s="26">
        <f t="shared" si="0"/>
        <v>2459293</v>
      </c>
      <c r="T5" s="26">
        <f t="shared" si="0"/>
        <v>2428800</v>
      </c>
      <c r="U5" s="26">
        <f t="shared" si="0"/>
        <v>1037</v>
      </c>
      <c r="V5" s="27"/>
    </row>
    <row r="6" spans="1:31" s="37" customFormat="1" ht="13.5">
      <c r="A6" s="29" t="s">
        <v>25</v>
      </c>
      <c r="B6" s="29" t="s">
        <v>26</v>
      </c>
      <c r="C6" s="29"/>
      <c r="D6" s="29">
        <v>2</v>
      </c>
      <c r="E6" s="29">
        <v>19</v>
      </c>
      <c r="F6" s="30">
        <v>3182</v>
      </c>
      <c r="G6" s="31">
        <f t="shared" ref="G6:G69" si="1">H6+K6</f>
        <v>210582</v>
      </c>
      <c r="H6" s="31">
        <f t="shared" ref="H6:H69" si="2">IF(I6+J6&gt;=10000,IF(AND(I6+J6&gt;=90000),(I6+J6),90000),90000)</f>
        <v>120720</v>
      </c>
      <c r="I6" s="31">
        <f t="shared" ref="I6:I69" si="3">IF(F6&gt;=1000,IF((F6&gt;=2000),IF(AND(F6&gt;=3000),90720,67200),55440),43680)</f>
        <v>90720</v>
      </c>
      <c r="J6" s="32">
        <f>IF(F6&gt;=500,IF(AND(F6&gt;=3000),30000,20000),20000)</f>
        <v>30000</v>
      </c>
      <c r="K6" s="32">
        <f t="shared" ref="K6:K37" si="4">SUM(L6:T6)</f>
        <v>89862</v>
      </c>
      <c r="L6" s="32">
        <f t="shared" ref="L6:L69" si="5">E6*1000</f>
        <v>19000</v>
      </c>
      <c r="M6" s="32">
        <f t="shared" ref="M6:M69" si="6">1920+E6*120</f>
        <v>4200</v>
      </c>
      <c r="N6" s="33">
        <v>1920</v>
      </c>
      <c r="O6" s="33">
        <f>(D6-1)*15000</f>
        <v>15000</v>
      </c>
      <c r="P6" s="31">
        <v>20000</v>
      </c>
      <c r="Q6" s="31">
        <v>10000</v>
      </c>
      <c r="R6" s="31">
        <v>3676</v>
      </c>
      <c r="S6" s="31">
        <v>1666</v>
      </c>
      <c r="T6" s="34">
        <v>14400</v>
      </c>
      <c r="U6" s="35">
        <v>6</v>
      </c>
      <c r="V6" s="36" t="s">
        <v>27</v>
      </c>
      <c r="W6"/>
    </row>
    <row r="7" spans="1:31" s="37" customFormat="1" ht="13.5">
      <c r="A7" s="29" t="s">
        <v>25</v>
      </c>
      <c r="B7" s="29" t="s">
        <v>28</v>
      </c>
      <c r="C7" s="29" t="s">
        <v>29</v>
      </c>
      <c r="D7" s="29">
        <v>2</v>
      </c>
      <c r="E7" s="29">
        <v>24</v>
      </c>
      <c r="F7" s="30">
        <v>3532</v>
      </c>
      <c r="G7" s="31">
        <f t="shared" si="1"/>
        <v>215569</v>
      </c>
      <c r="H7" s="31">
        <f t="shared" si="2"/>
        <v>120720</v>
      </c>
      <c r="I7" s="31">
        <f t="shared" si="3"/>
        <v>90720</v>
      </c>
      <c r="J7" s="32">
        <v>30000</v>
      </c>
      <c r="K7" s="32">
        <f t="shared" si="4"/>
        <v>94849</v>
      </c>
      <c r="L7" s="32">
        <f t="shared" si="5"/>
        <v>24000</v>
      </c>
      <c r="M7" s="32">
        <f t="shared" si="6"/>
        <v>4800</v>
      </c>
      <c r="N7" s="33">
        <v>1920</v>
      </c>
      <c r="O7" s="33">
        <f t="shared" ref="O7:O70" si="7">(D7-1)*15000</f>
        <v>15000</v>
      </c>
      <c r="P7" s="31">
        <v>20000</v>
      </c>
      <c r="Q7" s="31">
        <v>10000</v>
      </c>
      <c r="R7" s="31">
        <v>4309</v>
      </c>
      <c r="S7" s="31">
        <v>7620</v>
      </c>
      <c r="T7" s="34">
        <v>7200</v>
      </c>
      <c r="U7" s="35">
        <v>3</v>
      </c>
      <c r="V7" s="36" t="s">
        <v>30</v>
      </c>
    </row>
    <row r="8" spans="1:31" s="37" customFormat="1" ht="13.5">
      <c r="A8" s="29" t="s">
        <v>25</v>
      </c>
      <c r="B8" s="29" t="s">
        <v>31</v>
      </c>
      <c r="C8" s="29"/>
      <c r="D8" s="29">
        <v>1</v>
      </c>
      <c r="E8" s="29">
        <v>20</v>
      </c>
      <c r="F8" s="30">
        <v>3214</v>
      </c>
      <c r="G8" s="31">
        <f t="shared" si="1"/>
        <v>184718</v>
      </c>
      <c r="H8" s="31">
        <f t="shared" si="2"/>
        <v>120720</v>
      </c>
      <c r="I8" s="31">
        <f t="shared" si="3"/>
        <v>90720</v>
      </c>
      <c r="J8" s="32">
        <f t="shared" ref="J8:J24" si="8">IF(F8&gt;=500,IF(AND(F8&gt;=3000),30000,20000),20000)</f>
        <v>30000</v>
      </c>
      <c r="K8" s="32">
        <f t="shared" si="4"/>
        <v>63998</v>
      </c>
      <c r="L8" s="32">
        <f t="shared" si="5"/>
        <v>20000</v>
      </c>
      <c r="M8" s="32">
        <f t="shared" si="6"/>
        <v>4320</v>
      </c>
      <c r="N8" s="33">
        <v>1920</v>
      </c>
      <c r="O8" s="33">
        <f t="shared" si="7"/>
        <v>0</v>
      </c>
      <c r="P8" s="31">
        <v>20000</v>
      </c>
      <c r="Q8" s="31">
        <v>10000</v>
      </c>
      <c r="R8" s="31">
        <v>2900</v>
      </c>
      <c r="S8" s="31">
        <v>2458</v>
      </c>
      <c r="T8" s="34">
        <v>2400</v>
      </c>
      <c r="U8" s="35">
        <v>1</v>
      </c>
      <c r="V8" s="36" t="s">
        <v>32</v>
      </c>
      <c r="X8" s="37">
        <f>X7*0.9</f>
        <v>0</v>
      </c>
    </row>
    <row r="9" spans="1:31" s="37" customFormat="1" ht="13.5">
      <c r="A9" s="29" t="s">
        <v>25</v>
      </c>
      <c r="B9" s="29" t="s">
        <v>33</v>
      </c>
      <c r="C9" s="29"/>
      <c r="D9" s="29">
        <v>2</v>
      </c>
      <c r="E9" s="29">
        <v>23</v>
      </c>
      <c r="F9" s="30">
        <v>4412</v>
      </c>
      <c r="G9" s="31">
        <f t="shared" si="1"/>
        <v>205419</v>
      </c>
      <c r="H9" s="31">
        <f t="shared" si="2"/>
        <v>120720</v>
      </c>
      <c r="I9" s="31">
        <f t="shared" si="3"/>
        <v>90720</v>
      </c>
      <c r="J9" s="32">
        <f t="shared" si="8"/>
        <v>30000</v>
      </c>
      <c r="K9" s="32">
        <f t="shared" si="4"/>
        <v>84699</v>
      </c>
      <c r="L9" s="32">
        <f t="shared" si="5"/>
        <v>23000</v>
      </c>
      <c r="M9" s="32">
        <f t="shared" si="6"/>
        <v>4680</v>
      </c>
      <c r="N9" s="33">
        <v>1920</v>
      </c>
      <c r="O9" s="33">
        <f t="shared" si="7"/>
        <v>15000</v>
      </c>
      <c r="P9" s="31">
        <v>20000</v>
      </c>
      <c r="Q9" s="31">
        <v>10000</v>
      </c>
      <c r="R9" s="31">
        <v>3769</v>
      </c>
      <c r="S9" s="31">
        <v>1530</v>
      </c>
      <c r="T9" s="34">
        <v>4800</v>
      </c>
      <c r="U9" s="35">
        <v>2</v>
      </c>
      <c r="V9" s="36" t="s">
        <v>34</v>
      </c>
      <c r="W9"/>
      <c r="X9" s="37">
        <f>X7*0.7</f>
        <v>0</v>
      </c>
    </row>
    <row r="10" spans="1:31" s="37" customFormat="1" ht="13.5">
      <c r="A10" s="29" t="s">
        <v>25</v>
      </c>
      <c r="B10" s="29" t="s">
        <v>35</v>
      </c>
      <c r="C10" s="29"/>
      <c r="D10" s="29">
        <v>2</v>
      </c>
      <c r="E10" s="29">
        <v>35</v>
      </c>
      <c r="F10" s="30">
        <v>5715</v>
      </c>
      <c r="G10" s="31">
        <f t="shared" si="1"/>
        <v>224954</v>
      </c>
      <c r="H10" s="31">
        <f t="shared" si="2"/>
        <v>120720</v>
      </c>
      <c r="I10" s="31">
        <f t="shared" si="3"/>
        <v>90720</v>
      </c>
      <c r="J10" s="32">
        <f t="shared" si="8"/>
        <v>30000</v>
      </c>
      <c r="K10" s="32">
        <f t="shared" si="4"/>
        <v>104234</v>
      </c>
      <c r="L10" s="32">
        <f t="shared" si="5"/>
        <v>35000</v>
      </c>
      <c r="M10" s="32">
        <f t="shared" si="6"/>
        <v>6120</v>
      </c>
      <c r="N10" s="33">
        <v>1920</v>
      </c>
      <c r="O10" s="33">
        <f t="shared" si="7"/>
        <v>15000</v>
      </c>
      <c r="P10" s="31">
        <v>20000</v>
      </c>
      <c r="Q10" s="31">
        <v>10000</v>
      </c>
      <c r="R10" s="31">
        <v>2600</v>
      </c>
      <c r="S10" s="31">
        <v>2194</v>
      </c>
      <c r="T10" s="34">
        <f>7200+4200</f>
        <v>11400</v>
      </c>
      <c r="U10" s="35">
        <v>3</v>
      </c>
      <c r="V10" s="36" t="s">
        <v>36</v>
      </c>
      <c r="X10" s="37">
        <v>11760</v>
      </c>
      <c r="Y10"/>
      <c r="Z10"/>
      <c r="AA10"/>
      <c r="AB10"/>
      <c r="AC10"/>
      <c r="AD10"/>
      <c r="AE10"/>
    </row>
    <row r="11" spans="1:31" s="37" customFormat="1" ht="13.5">
      <c r="A11" s="29" t="s">
        <v>25</v>
      </c>
      <c r="B11" s="29" t="s">
        <v>37</v>
      </c>
      <c r="C11" s="29"/>
      <c r="D11" s="29">
        <v>3</v>
      </c>
      <c r="E11" s="29">
        <v>24</v>
      </c>
      <c r="F11" s="30">
        <v>4587</v>
      </c>
      <c r="G11" s="31">
        <f t="shared" si="1"/>
        <v>218640</v>
      </c>
      <c r="H11" s="31">
        <f t="shared" si="2"/>
        <v>120720</v>
      </c>
      <c r="I11" s="31">
        <f t="shared" si="3"/>
        <v>90720</v>
      </c>
      <c r="J11" s="32">
        <f t="shared" si="8"/>
        <v>30000</v>
      </c>
      <c r="K11" s="32">
        <f t="shared" si="4"/>
        <v>97920</v>
      </c>
      <c r="L11" s="32">
        <f t="shared" si="5"/>
        <v>24000</v>
      </c>
      <c r="M11" s="32">
        <f t="shared" si="6"/>
        <v>4800</v>
      </c>
      <c r="N11" s="33">
        <v>1920</v>
      </c>
      <c r="O11" s="33">
        <f t="shared" si="7"/>
        <v>30000</v>
      </c>
      <c r="P11" s="31">
        <v>20000</v>
      </c>
      <c r="Q11" s="31">
        <v>10000</v>
      </c>
      <c r="R11" s="31">
        <v>0</v>
      </c>
      <c r="S11" s="31">
        <v>0</v>
      </c>
      <c r="T11" s="34">
        <v>7200</v>
      </c>
      <c r="U11" s="35">
        <v>3</v>
      </c>
      <c r="V11" s="36" t="s">
        <v>38</v>
      </c>
      <c r="W11"/>
      <c r="X11" s="37">
        <v>11760</v>
      </c>
      <c r="Y11"/>
      <c r="Z11"/>
      <c r="AA11"/>
      <c r="AB11"/>
      <c r="AC11"/>
      <c r="AD11"/>
      <c r="AE11"/>
    </row>
    <row r="12" spans="1:31" s="37" customFormat="1" ht="13.5">
      <c r="A12" s="29" t="s">
        <v>25</v>
      </c>
      <c r="B12" s="29" t="s">
        <v>39</v>
      </c>
      <c r="C12" s="29"/>
      <c r="D12" s="29">
        <v>1</v>
      </c>
      <c r="E12" s="29">
        <v>8</v>
      </c>
      <c r="F12" s="30">
        <v>1954</v>
      </c>
      <c r="G12" s="31">
        <f t="shared" si="1"/>
        <v>140000</v>
      </c>
      <c r="H12" s="31">
        <f t="shared" si="2"/>
        <v>90000</v>
      </c>
      <c r="I12" s="31">
        <f t="shared" si="3"/>
        <v>55440</v>
      </c>
      <c r="J12" s="32">
        <f t="shared" si="8"/>
        <v>20000</v>
      </c>
      <c r="K12" s="32">
        <f t="shared" si="4"/>
        <v>50000</v>
      </c>
      <c r="L12" s="32">
        <f t="shared" si="5"/>
        <v>8000</v>
      </c>
      <c r="M12" s="32">
        <f t="shared" si="6"/>
        <v>2880</v>
      </c>
      <c r="N12" s="33">
        <v>1920</v>
      </c>
      <c r="O12" s="33">
        <f t="shared" si="7"/>
        <v>0</v>
      </c>
      <c r="P12" s="31">
        <v>20000</v>
      </c>
      <c r="Q12" s="31">
        <v>10000</v>
      </c>
      <c r="R12" s="31">
        <v>0</v>
      </c>
      <c r="S12" s="31">
        <v>0</v>
      </c>
      <c r="T12" s="34">
        <v>7200</v>
      </c>
      <c r="U12" s="35">
        <v>3</v>
      </c>
      <c r="V12" s="36" t="s">
        <v>40</v>
      </c>
      <c r="X12" s="37">
        <v>11760</v>
      </c>
      <c r="Y12"/>
      <c r="Z12"/>
      <c r="AA12"/>
      <c r="AB12"/>
      <c r="AC12"/>
      <c r="AD12"/>
      <c r="AE12"/>
    </row>
    <row r="13" spans="1:31" s="37" customFormat="1" ht="13.5">
      <c r="A13" s="29" t="s">
        <v>25</v>
      </c>
      <c r="B13" s="29" t="s">
        <v>41</v>
      </c>
      <c r="C13" s="29"/>
      <c r="D13" s="29">
        <v>1</v>
      </c>
      <c r="E13" s="29">
        <v>14</v>
      </c>
      <c r="F13" s="30">
        <v>4064</v>
      </c>
      <c r="G13" s="31">
        <f t="shared" si="1"/>
        <v>170240</v>
      </c>
      <c r="H13" s="31">
        <f t="shared" si="2"/>
        <v>120720</v>
      </c>
      <c r="I13" s="31">
        <f t="shared" si="3"/>
        <v>90720</v>
      </c>
      <c r="J13" s="32">
        <f t="shared" si="8"/>
        <v>30000</v>
      </c>
      <c r="K13" s="32">
        <f t="shared" si="4"/>
        <v>49520</v>
      </c>
      <c r="L13" s="32">
        <f t="shared" si="5"/>
        <v>14000</v>
      </c>
      <c r="M13" s="32">
        <f t="shared" si="6"/>
        <v>3600</v>
      </c>
      <c r="N13" s="33">
        <v>1920</v>
      </c>
      <c r="O13" s="33">
        <f t="shared" si="7"/>
        <v>0</v>
      </c>
      <c r="P13" s="31">
        <v>20000</v>
      </c>
      <c r="Q13" s="31">
        <v>10000</v>
      </c>
      <c r="R13" s="31">
        <v>0</v>
      </c>
      <c r="S13" s="31">
        <v>0</v>
      </c>
      <c r="T13" s="34">
        <v>0</v>
      </c>
      <c r="U13" s="35">
        <v>0</v>
      </c>
      <c r="V13" s="36" t="s">
        <v>42</v>
      </c>
      <c r="W13"/>
      <c r="Y13" s="38"/>
      <c r="Z13" s="38"/>
      <c r="AA13" s="38"/>
      <c r="AB13" s="38"/>
      <c r="AC13" s="38"/>
      <c r="AD13" s="38"/>
      <c r="AE13" s="38"/>
    </row>
    <row r="14" spans="1:31" s="37" customFormat="1" ht="13.5">
      <c r="A14" s="29" t="s">
        <v>25</v>
      </c>
      <c r="B14" s="29" t="s">
        <v>43</v>
      </c>
      <c r="C14" s="29"/>
      <c r="D14" s="29">
        <v>1</v>
      </c>
      <c r="E14" s="29">
        <v>17</v>
      </c>
      <c r="F14" s="30">
        <v>3807</v>
      </c>
      <c r="G14" s="31">
        <f t="shared" si="1"/>
        <v>176000</v>
      </c>
      <c r="H14" s="31">
        <f t="shared" si="2"/>
        <v>120720</v>
      </c>
      <c r="I14" s="31">
        <f t="shared" si="3"/>
        <v>90720</v>
      </c>
      <c r="J14" s="32">
        <f t="shared" si="8"/>
        <v>30000</v>
      </c>
      <c r="K14" s="32">
        <f t="shared" si="4"/>
        <v>55280</v>
      </c>
      <c r="L14" s="32">
        <f t="shared" si="5"/>
        <v>17000</v>
      </c>
      <c r="M14" s="32">
        <f t="shared" si="6"/>
        <v>3960</v>
      </c>
      <c r="N14" s="33">
        <v>1920</v>
      </c>
      <c r="O14" s="33">
        <f t="shared" si="7"/>
        <v>0</v>
      </c>
      <c r="P14" s="31">
        <v>20000</v>
      </c>
      <c r="Q14" s="31">
        <v>10000</v>
      </c>
      <c r="R14" s="31">
        <v>0</v>
      </c>
      <c r="S14" s="31">
        <v>0</v>
      </c>
      <c r="T14" s="34">
        <v>2400</v>
      </c>
      <c r="U14" s="35">
        <v>1</v>
      </c>
      <c r="V14" s="36" t="s">
        <v>44</v>
      </c>
      <c r="W14"/>
      <c r="Y14" s="38"/>
      <c r="Z14" s="38"/>
      <c r="AA14" s="38"/>
      <c r="AB14" s="38"/>
      <c r="AC14" s="38"/>
      <c r="AD14" s="38"/>
      <c r="AE14" s="38"/>
    </row>
    <row r="15" spans="1:31" s="37" customFormat="1" ht="13.5">
      <c r="A15" s="29" t="s">
        <v>25</v>
      </c>
      <c r="B15" s="29" t="s">
        <v>45</v>
      </c>
      <c r="C15" s="29"/>
      <c r="D15" s="29">
        <v>1</v>
      </c>
      <c r="E15" s="29">
        <v>13</v>
      </c>
      <c r="F15" s="30">
        <v>2758</v>
      </c>
      <c r="G15" s="31">
        <f t="shared" si="1"/>
        <v>139401</v>
      </c>
      <c r="H15" s="31">
        <f t="shared" si="2"/>
        <v>90000</v>
      </c>
      <c r="I15" s="31">
        <f t="shared" si="3"/>
        <v>67200</v>
      </c>
      <c r="J15" s="32">
        <f t="shared" si="8"/>
        <v>20000</v>
      </c>
      <c r="K15" s="32">
        <f t="shared" si="4"/>
        <v>49401</v>
      </c>
      <c r="L15" s="32">
        <f t="shared" si="5"/>
        <v>13000</v>
      </c>
      <c r="M15" s="32">
        <f t="shared" si="6"/>
        <v>3480</v>
      </c>
      <c r="N15" s="33">
        <v>1920</v>
      </c>
      <c r="O15" s="33">
        <f t="shared" si="7"/>
        <v>0</v>
      </c>
      <c r="P15" s="31">
        <v>20000</v>
      </c>
      <c r="Q15" s="31">
        <v>10000</v>
      </c>
      <c r="R15" s="31">
        <v>1001</v>
      </c>
      <c r="S15" s="31">
        <v>0</v>
      </c>
      <c r="T15" s="34">
        <v>0</v>
      </c>
      <c r="U15" s="35">
        <v>0</v>
      </c>
      <c r="V15" s="36" t="s">
        <v>46</v>
      </c>
      <c r="Y15"/>
      <c r="Z15"/>
      <c r="AA15"/>
      <c r="AB15"/>
      <c r="AC15"/>
      <c r="AD15"/>
      <c r="AE15"/>
    </row>
    <row r="16" spans="1:31" s="37" customFormat="1" ht="13.5">
      <c r="A16" s="29" t="s">
        <v>25</v>
      </c>
      <c r="B16" s="29" t="s">
        <v>47</v>
      </c>
      <c r="C16" s="29"/>
      <c r="D16" s="29">
        <v>1</v>
      </c>
      <c r="E16" s="29">
        <v>15</v>
      </c>
      <c r="F16" s="30">
        <v>3007</v>
      </c>
      <c r="G16" s="31">
        <f t="shared" si="1"/>
        <v>181761</v>
      </c>
      <c r="H16" s="31">
        <f t="shared" si="2"/>
        <v>120720</v>
      </c>
      <c r="I16" s="31">
        <f t="shared" si="3"/>
        <v>90720</v>
      </c>
      <c r="J16" s="32">
        <f t="shared" si="8"/>
        <v>30000</v>
      </c>
      <c r="K16" s="32">
        <f t="shared" si="4"/>
        <v>61041</v>
      </c>
      <c r="L16" s="32">
        <f t="shared" si="5"/>
        <v>15000</v>
      </c>
      <c r="M16" s="32">
        <f t="shared" si="6"/>
        <v>3720</v>
      </c>
      <c r="N16" s="33">
        <v>1920</v>
      </c>
      <c r="O16" s="33">
        <f t="shared" si="7"/>
        <v>0</v>
      </c>
      <c r="P16" s="31">
        <v>20000</v>
      </c>
      <c r="Q16" s="31">
        <v>10000</v>
      </c>
      <c r="R16" s="31">
        <v>801</v>
      </c>
      <c r="S16" s="31">
        <v>0</v>
      </c>
      <c r="T16" s="34">
        <v>9600</v>
      </c>
      <c r="U16" s="35">
        <v>4</v>
      </c>
      <c r="V16" s="36" t="s">
        <v>48</v>
      </c>
      <c r="Y16"/>
      <c r="Z16"/>
      <c r="AA16"/>
      <c r="AB16"/>
      <c r="AC16"/>
      <c r="AD16"/>
      <c r="AE16"/>
    </row>
    <row r="17" spans="1:31" s="37" customFormat="1" ht="13.5">
      <c r="A17" s="29" t="s">
        <v>25</v>
      </c>
      <c r="B17" s="29" t="s">
        <v>49</v>
      </c>
      <c r="C17" s="29"/>
      <c r="D17" s="29">
        <v>1</v>
      </c>
      <c r="E17" s="29">
        <v>13</v>
      </c>
      <c r="F17" s="30">
        <v>2417</v>
      </c>
      <c r="G17" s="31">
        <f t="shared" si="1"/>
        <v>139601</v>
      </c>
      <c r="H17" s="31">
        <f t="shared" si="2"/>
        <v>90000</v>
      </c>
      <c r="I17" s="31">
        <f t="shared" si="3"/>
        <v>67200</v>
      </c>
      <c r="J17" s="32">
        <f t="shared" si="8"/>
        <v>20000</v>
      </c>
      <c r="K17" s="32">
        <f t="shared" si="4"/>
        <v>49601</v>
      </c>
      <c r="L17" s="32">
        <f t="shared" si="5"/>
        <v>13000</v>
      </c>
      <c r="M17" s="32">
        <f t="shared" si="6"/>
        <v>3480</v>
      </c>
      <c r="N17" s="33">
        <v>1920</v>
      </c>
      <c r="O17" s="33">
        <f t="shared" si="7"/>
        <v>0</v>
      </c>
      <c r="P17" s="31">
        <v>20000</v>
      </c>
      <c r="Q17" s="31">
        <v>10000</v>
      </c>
      <c r="R17" s="31">
        <v>1201</v>
      </c>
      <c r="S17" s="31">
        <v>0</v>
      </c>
      <c r="T17" s="34">
        <v>0</v>
      </c>
      <c r="U17" s="35">
        <v>0</v>
      </c>
      <c r="V17" s="36" t="s">
        <v>50</v>
      </c>
      <c r="Y17"/>
      <c r="Z17"/>
      <c r="AA17"/>
      <c r="AB17"/>
      <c r="AC17"/>
      <c r="AD17"/>
      <c r="AE17"/>
    </row>
    <row r="18" spans="1:31" s="37" customFormat="1" ht="13.5">
      <c r="A18" s="29" t="s">
        <v>25</v>
      </c>
      <c r="B18" s="29" t="s">
        <v>51</v>
      </c>
      <c r="C18" s="29"/>
      <c r="D18" s="29">
        <v>2</v>
      </c>
      <c r="E18" s="29">
        <v>15</v>
      </c>
      <c r="F18" s="30">
        <v>2759</v>
      </c>
      <c r="G18" s="31">
        <f t="shared" si="1"/>
        <v>159440</v>
      </c>
      <c r="H18" s="31">
        <f t="shared" si="2"/>
        <v>90000</v>
      </c>
      <c r="I18" s="31">
        <f t="shared" si="3"/>
        <v>67200</v>
      </c>
      <c r="J18" s="32">
        <f t="shared" si="8"/>
        <v>20000</v>
      </c>
      <c r="K18" s="32">
        <f t="shared" si="4"/>
        <v>69440</v>
      </c>
      <c r="L18" s="32">
        <f t="shared" si="5"/>
        <v>15000</v>
      </c>
      <c r="M18" s="32">
        <f t="shared" si="6"/>
        <v>3720</v>
      </c>
      <c r="N18" s="33">
        <v>1920</v>
      </c>
      <c r="O18" s="33">
        <f t="shared" si="7"/>
        <v>15000</v>
      </c>
      <c r="P18" s="31">
        <v>20000</v>
      </c>
      <c r="Q18" s="31">
        <v>10000</v>
      </c>
      <c r="R18" s="31">
        <v>1400</v>
      </c>
      <c r="S18" s="31">
        <v>0</v>
      </c>
      <c r="T18" s="34">
        <v>2400</v>
      </c>
      <c r="U18" s="35">
        <v>1</v>
      </c>
      <c r="V18" s="36" t="s">
        <v>52</v>
      </c>
      <c r="W18"/>
      <c r="Y18"/>
      <c r="Z18"/>
      <c r="AA18"/>
      <c r="AB18"/>
      <c r="AC18"/>
      <c r="AD18"/>
      <c r="AE18"/>
    </row>
    <row r="19" spans="1:31" s="37" customFormat="1" ht="13.5">
      <c r="A19" s="29" t="s">
        <v>25</v>
      </c>
      <c r="B19" s="29" t="s">
        <v>53</v>
      </c>
      <c r="C19" s="29"/>
      <c r="D19" s="29">
        <v>1</v>
      </c>
      <c r="E19" s="29">
        <v>10</v>
      </c>
      <c r="F19" s="30">
        <v>1854</v>
      </c>
      <c r="G19" s="31">
        <f t="shared" si="1"/>
        <v>144970</v>
      </c>
      <c r="H19" s="31">
        <f t="shared" si="2"/>
        <v>90000</v>
      </c>
      <c r="I19" s="31">
        <f t="shared" si="3"/>
        <v>55440</v>
      </c>
      <c r="J19" s="32">
        <f t="shared" si="8"/>
        <v>20000</v>
      </c>
      <c r="K19" s="32">
        <f t="shared" si="4"/>
        <v>54970</v>
      </c>
      <c r="L19" s="32">
        <f t="shared" si="5"/>
        <v>10000</v>
      </c>
      <c r="M19" s="32">
        <f t="shared" si="6"/>
        <v>3120</v>
      </c>
      <c r="N19" s="33">
        <v>1920</v>
      </c>
      <c r="O19" s="33">
        <f t="shared" si="7"/>
        <v>0</v>
      </c>
      <c r="P19" s="31">
        <v>20000</v>
      </c>
      <c r="Q19" s="31">
        <v>10000</v>
      </c>
      <c r="R19" s="31">
        <v>0</v>
      </c>
      <c r="S19" s="31">
        <v>330</v>
      </c>
      <c r="T19" s="34">
        <v>9600</v>
      </c>
      <c r="U19" s="35">
        <v>4</v>
      </c>
      <c r="V19" s="36" t="s">
        <v>54</v>
      </c>
      <c r="W19" s="39"/>
      <c r="Y19"/>
      <c r="Z19"/>
      <c r="AA19"/>
      <c r="AB19"/>
      <c r="AC19"/>
      <c r="AD19"/>
      <c r="AE19"/>
    </row>
    <row r="20" spans="1:31" s="37" customFormat="1" ht="13.5">
      <c r="A20" s="29" t="s">
        <v>25</v>
      </c>
      <c r="B20" s="29" t="s">
        <v>55</v>
      </c>
      <c r="C20" s="29"/>
      <c r="D20" s="29">
        <v>2</v>
      </c>
      <c r="E20" s="29">
        <v>41</v>
      </c>
      <c r="F20" s="30">
        <v>7363</v>
      </c>
      <c r="G20" s="31">
        <f t="shared" si="1"/>
        <v>230586</v>
      </c>
      <c r="H20" s="31">
        <f t="shared" si="2"/>
        <v>120720</v>
      </c>
      <c r="I20" s="31">
        <f t="shared" si="3"/>
        <v>90720</v>
      </c>
      <c r="J20" s="32">
        <f t="shared" si="8"/>
        <v>30000</v>
      </c>
      <c r="K20" s="32">
        <f t="shared" si="4"/>
        <v>109866</v>
      </c>
      <c r="L20" s="32">
        <f t="shared" si="5"/>
        <v>41000</v>
      </c>
      <c r="M20" s="32">
        <f t="shared" si="6"/>
        <v>6840</v>
      </c>
      <c r="N20" s="33">
        <v>1920</v>
      </c>
      <c r="O20" s="33">
        <f t="shared" si="7"/>
        <v>15000</v>
      </c>
      <c r="P20" s="31">
        <v>20000</v>
      </c>
      <c r="Q20" s="31">
        <v>10000</v>
      </c>
      <c r="R20" s="31">
        <v>8701</v>
      </c>
      <c r="S20" s="31">
        <v>4005</v>
      </c>
      <c r="T20" s="34">
        <v>2400</v>
      </c>
      <c r="U20" s="35">
        <v>1</v>
      </c>
      <c r="V20" s="36" t="s">
        <v>56</v>
      </c>
      <c r="Y20"/>
      <c r="Z20"/>
      <c r="AA20"/>
      <c r="AB20"/>
      <c r="AC20"/>
      <c r="AD20"/>
      <c r="AE20"/>
    </row>
    <row r="21" spans="1:31" s="37" customFormat="1" ht="13.5">
      <c r="A21" s="29" t="s">
        <v>25</v>
      </c>
      <c r="B21" s="29" t="s">
        <v>57</v>
      </c>
      <c r="C21" s="29"/>
      <c r="D21" s="29">
        <v>1</v>
      </c>
      <c r="E21" s="29">
        <v>16</v>
      </c>
      <c r="F21" s="30">
        <v>2635</v>
      </c>
      <c r="G21" s="31">
        <f t="shared" si="1"/>
        <v>152178</v>
      </c>
      <c r="H21" s="31">
        <f t="shared" si="2"/>
        <v>90000</v>
      </c>
      <c r="I21" s="31">
        <f t="shared" si="3"/>
        <v>67200</v>
      </c>
      <c r="J21" s="32">
        <f t="shared" si="8"/>
        <v>20000</v>
      </c>
      <c r="K21" s="32">
        <f t="shared" si="4"/>
        <v>62178</v>
      </c>
      <c r="L21" s="32">
        <f t="shared" si="5"/>
        <v>16000</v>
      </c>
      <c r="M21" s="32">
        <f t="shared" si="6"/>
        <v>3840</v>
      </c>
      <c r="N21" s="33">
        <v>1920</v>
      </c>
      <c r="O21" s="33">
        <f t="shared" si="7"/>
        <v>0</v>
      </c>
      <c r="P21" s="31">
        <v>20000</v>
      </c>
      <c r="Q21" s="31">
        <v>10000</v>
      </c>
      <c r="R21" s="31">
        <v>1270</v>
      </c>
      <c r="S21" s="31">
        <v>4348</v>
      </c>
      <c r="T21" s="34">
        <v>4800</v>
      </c>
      <c r="U21" s="35">
        <v>2</v>
      </c>
      <c r="V21" s="36" t="s">
        <v>58</v>
      </c>
      <c r="Y21"/>
      <c r="Z21"/>
      <c r="AA21"/>
      <c r="AB21"/>
      <c r="AC21"/>
      <c r="AD21"/>
      <c r="AE21"/>
    </row>
    <row r="22" spans="1:31" s="37" customFormat="1" ht="13.5">
      <c r="A22" s="29" t="s">
        <v>25</v>
      </c>
      <c r="B22" s="29" t="s">
        <v>59</v>
      </c>
      <c r="C22" s="29"/>
      <c r="D22" s="29">
        <v>3</v>
      </c>
      <c r="E22" s="29">
        <v>29</v>
      </c>
      <c r="F22" s="30">
        <v>5678</v>
      </c>
      <c r="G22" s="31">
        <f t="shared" si="1"/>
        <v>233915</v>
      </c>
      <c r="H22" s="31">
        <f t="shared" si="2"/>
        <v>120720</v>
      </c>
      <c r="I22" s="31">
        <f t="shared" si="3"/>
        <v>90720</v>
      </c>
      <c r="J22" s="32">
        <f t="shared" si="8"/>
        <v>30000</v>
      </c>
      <c r="K22" s="32">
        <f t="shared" si="4"/>
        <v>113195</v>
      </c>
      <c r="L22" s="32">
        <f t="shared" si="5"/>
        <v>29000</v>
      </c>
      <c r="M22" s="32">
        <f t="shared" si="6"/>
        <v>5400</v>
      </c>
      <c r="N22" s="33">
        <v>1920</v>
      </c>
      <c r="O22" s="33">
        <f t="shared" si="7"/>
        <v>30000</v>
      </c>
      <c r="P22" s="31">
        <v>20000</v>
      </c>
      <c r="Q22" s="31">
        <v>10000</v>
      </c>
      <c r="R22" s="31">
        <v>7011</v>
      </c>
      <c r="S22" s="31">
        <v>264</v>
      </c>
      <c r="T22" s="34">
        <v>9600</v>
      </c>
      <c r="U22" s="35">
        <v>4</v>
      </c>
      <c r="V22" s="36" t="s">
        <v>60</v>
      </c>
      <c r="W22"/>
      <c r="Y22"/>
      <c r="Z22"/>
      <c r="AA22"/>
      <c r="AB22"/>
      <c r="AC22"/>
      <c r="AD22"/>
      <c r="AE22"/>
    </row>
    <row r="23" spans="1:31" s="37" customFormat="1" ht="13.5">
      <c r="A23" s="29" t="s">
        <v>25</v>
      </c>
      <c r="B23" s="29" t="s">
        <v>61</v>
      </c>
      <c r="C23" s="29"/>
      <c r="D23" s="29">
        <v>1</v>
      </c>
      <c r="E23" s="29">
        <v>15</v>
      </c>
      <c r="F23" s="30">
        <v>2671</v>
      </c>
      <c r="G23" s="31">
        <f t="shared" si="1"/>
        <v>146740</v>
      </c>
      <c r="H23" s="31">
        <f t="shared" si="2"/>
        <v>90000</v>
      </c>
      <c r="I23" s="31">
        <f t="shared" si="3"/>
        <v>67200</v>
      </c>
      <c r="J23" s="32">
        <f t="shared" si="8"/>
        <v>20000</v>
      </c>
      <c r="K23" s="32">
        <f t="shared" si="4"/>
        <v>56740</v>
      </c>
      <c r="L23" s="32">
        <f t="shared" si="5"/>
        <v>15000</v>
      </c>
      <c r="M23" s="32">
        <f t="shared" si="6"/>
        <v>3720</v>
      </c>
      <c r="N23" s="33">
        <v>1920</v>
      </c>
      <c r="O23" s="33">
        <f t="shared" si="7"/>
        <v>0</v>
      </c>
      <c r="P23" s="31">
        <v>20000</v>
      </c>
      <c r="Q23" s="31">
        <v>10000</v>
      </c>
      <c r="R23" s="31">
        <v>1300</v>
      </c>
      <c r="S23" s="31">
        <v>0</v>
      </c>
      <c r="T23" s="34">
        <v>4800</v>
      </c>
      <c r="U23" s="35">
        <v>2</v>
      </c>
      <c r="V23" s="36" t="s">
        <v>62</v>
      </c>
      <c r="W23"/>
      <c r="Y23"/>
      <c r="Z23"/>
      <c r="AA23"/>
      <c r="AB23"/>
      <c r="AC23"/>
      <c r="AD23"/>
      <c r="AE23"/>
    </row>
    <row r="24" spans="1:31" s="37" customFormat="1" ht="13.5">
      <c r="A24" s="29" t="s">
        <v>25</v>
      </c>
      <c r="B24" s="29" t="s">
        <v>63</v>
      </c>
      <c r="C24" s="29"/>
      <c r="D24" s="29">
        <v>2</v>
      </c>
      <c r="E24" s="29">
        <v>24</v>
      </c>
      <c r="F24" s="30">
        <v>3962</v>
      </c>
      <c r="G24" s="31">
        <f t="shared" si="1"/>
        <v>205601</v>
      </c>
      <c r="H24" s="31">
        <f t="shared" si="2"/>
        <v>120720</v>
      </c>
      <c r="I24" s="31">
        <f t="shared" si="3"/>
        <v>90720</v>
      </c>
      <c r="J24" s="32">
        <f t="shared" si="8"/>
        <v>30000</v>
      </c>
      <c r="K24" s="32">
        <f t="shared" si="4"/>
        <v>84881</v>
      </c>
      <c r="L24" s="32">
        <f t="shared" si="5"/>
        <v>24000</v>
      </c>
      <c r="M24" s="32">
        <f t="shared" si="6"/>
        <v>4800</v>
      </c>
      <c r="N24" s="33">
        <v>1920</v>
      </c>
      <c r="O24" s="33">
        <f t="shared" si="7"/>
        <v>15000</v>
      </c>
      <c r="P24" s="31">
        <v>20000</v>
      </c>
      <c r="Q24" s="31">
        <v>10000</v>
      </c>
      <c r="R24" s="31">
        <v>1000</v>
      </c>
      <c r="S24" s="31">
        <v>961</v>
      </c>
      <c r="T24" s="34">
        <v>7200</v>
      </c>
      <c r="U24" s="35">
        <v>3</v>
      </c>
      <c r="V24" s="36" t="s">
        <v>64</v>
      </c>
      <c r="W24"/>
      <c r="Y24"/>
      <c r="Z24"/>
      <c r="AA24"/>
      <c r="AB24"/>
      <c r="AC24"/>
      <c r="AD24"/>
      <c r="AE24"/>
    </row>
    <row r="25" spans="1:31" s="37" customFormat="1" ht="13.5">
      <c r="A25" s="29" t="s">
        <v>25</v>
      </c>
      <c r="B25" s="29" t="s">
        <v>65</v>
      </c>
      <c r="C25" s="29" t="s">
        <v>29</v>
      </c>
      <c r="D25" s="29">
        <v>1</v>
      </c>
      <c r="E25" s="29">
        <v>11</v>
      </c>
      <c r="F25" s="30">
        <v>1759</v>
      </c>
      <c r="G25" s="31">
        <f t="shared" si="1"/>
        <v>152891</v>
      </c>
      <c r="H25" s="31">
        <f t="shared" si="2"/>
        <v>90000</v>
      </c>
      <c r="I25" s="31">
        <f t="shared" si="3"/>
        <v>55440</v>
      </c>
      <c r="J25" s="32">
        <v>30000</v>
      </c>
      <c r="K25" s="32">
        <f t="shared" si="4"/>
        <v>62891</v>
      </c>
      <c r="L25" s="32">
        <f t="shared" si="5"/>
        <v>11000</v>
      </c>
      <c r="M25" s="32">
        <f t="shared" si="6"/>
        <v>3240</v>
      </c>
      <c r="N25" s="33">
        <v>1920</v>
      </c>
      <c r="O25" s="33">
        <f t="shared" si="7"/>
        <v>0</v>
      </c>
      <c r="P25" s="31">
        <v>20000</v>
      </c>
      <c r="Q25" s="31">
        <v>10000</v>
      </c>
      <c r="R25" s="31">
        <v>1001</v>
      </c>
      <c r="S25" s="31">
        <v>3730</v>
      </c>
      <c r="T25" s="34">
        <v>12000</v>
      </c>
      <c r="U25" s="35">
        <v>5</v>
      </c>
      <c r="V25" s="36" t="s">
        <v>66</v>
      </c>
    </row>
    <row r="26" spans="1:31" s="37" customFormat="1" ht="13.5">
      <c r="A26" s="29" t="s">
        <v>25</v>
      </c>
      <c r="B26" s="29" t="s">
        <v>67</v>
      </c>
      <c r="C26" s="29"/>
      <c r="D26" s="29">
        <v>1</v>
      </c>
      <c r="E26" s="29">
        <v>14</v>
      </c>
      <c r="F26" s="30">
        <v>1945</v>
      </c>
      <c r="G26" s="31">
        <f t="shared" si="1"/>
        <v>147725</v>
      </c>
      <c r="H26" s="31">
        <f t="shared" si="2"/>
        <v>90000</v>
      </c>
      <c r="I26" s="31">
        <f t="shared" si="3"/>
        <v>55440</v>
      </c>
      <c r="J26" s="32">
        <f>IF(F26&gt;=500,IF(AND(F26&gt;=3000),30000,20000),20000)</f>
        <v>20000</v>
      </c>
      <c r="K26" s="32">
        <f t="shared" si="4"/>
        <v>57725</v>
      </c>
      <c r="L26" s="32">
        <f t="shared" si="5"/>
        <v>14000</v>
      </c>
      <c r="M26" s="32">
        <f t="shared" si="6"/>
        <v>3600</v>
      </c>
      <c r="N26" s="33">
        <v>1920</v>
      </c>
      <c r="O26" s="33">
        <f t="shared" si="7"/>
        <v>0</v>
      </c>
      <c r="P26" s="31">
        <v>20000</v>
      </c>
      <c r="Q26" s="31">
        <v>10000</v>
      </c>
      <c r="R26" s="31">
        <v>1005</v>
      </c>
      <c r="S26" s="31">
        <v>0</v>
      </c>
      <c r="T26" s="34">
        <v>7200</v>
      </c>
      <c r="U26" s="35">
        <v>3</v>
      </c>
      <c r="V26" s="36" t="s">
        <v>68</v>
      </c>
      <c r="Y26"/>
      <c r="Z26"/>
      <c r="AA26"/>
      <c r="AB26"/>
      <c r="AC26"/>
      <c r="AD26"/>
      <c r="AE26"/>
    </row>
    <row r="27" spans="1:31" s="37" customFormat="1" ht="13.5">
      <c r="A27" s="29" t="s">
        <v>25</v>
      </c>
      <c r="B27" s="29" t="s">
        <v>69</v>
      </c>
      <c r="C27" s="29"/>
      <c r="D27" s="29">
        <v>1</v>
      </c>
      <c r="E27" s="29">
        <v>14</v>
      </c>
      <c r="F27" s="30">
        <v>3062</v>
      </c>
      <c r="G27" s="31">
        <f t="shared" si="1"/>
        <v>173810</v>
      </c>
      <c r="H27" s="31">
        <f t="shared" si="2"/>
        <v>120720</v>
      </c>
      <c r="I27" s="31">
        <f t="shared" si="3"/>
        <v>90720</v>
      </c>
      <c r="J27" s="32">
        <f>IF(F27&gt;=500,IF(AND(F27&gt;=3000),30000,20000),20000)</f>
        <v>30000</v>
      </c>
      <c r="K27" s="32">
        <f t="shared" si="4"/>
        <v>53090</v>
      </c>
      <c r="L27" s="32">
        <f t="shared" si="5"/>
        <v>14000</v>
      </c>
      <c r="M27" s="32">
        <f t="shared" si="6"/>
        <v>3600</v>
      </c>
      <c r="N27" s="33">
        <v>1920</v>
      </c>
      <c r="O27" s="33">
        <f t="shared" si="7"/>
        <v>0</v>
      </c>
      <c r="P27" s="31">
        <v>20000</v>
      </c>
      <c r="Q27" s="31">
        <v>10000</v>
      </c>
      <c r="R27" s="31">
        <v>1170</v>
      </c>
      <c r="S27" s="31">
        <v>0</v>
      </c>
      <c r="T27" s="34">
        <v>2400</v>
      </c>
      <c r="U27" s="35">
        <v>1</v>
      </c>
      <c r="V27" s="36" t="s">
        <v>70</v>
      </c>
      <c r="W27"/>
      <c r="Y27"/>
      <c r="Z27"/>
      <c r="AA27"/>
      <c r="AB27"/>
      <c r="AC27"/>
      <c r="AD27"/>
      <c r="AE27"/>
    </row>
    <row r="28" spans="1:31" s="37" customFormat="1" ht="13.5">
      <c r="A28" s="29" t="s">
        <v>25</v>
      </c>
      <c r="B28" s="29" t="s">
        <v>71</v>
      </c>
      <c r="C28" s="29"/>
      <c r="D28" s="29">
        <v>1</v>
      </c>
      <c r="E28" s="29">
        <v>11</v>
      </c>
      <c r="F28" s="30">
        <v>1933</v>
      </c>
      <c r="G28" s="31">
        <f t="shared" si="1"/>
        <v>142943</v>
      </c>
      <c r="H28" s="31">
        <f t="shared" si="2"/>
        <v>90000</v>
      </c>
      <c r="I28" s="31">
        <f t="shared" si="3"/>
        <v>55440</v>
      </c>
      <c r="J28" s="32">
        <f>IF(F28&gt;=500,IF(AND(F28&gt;=3000),30000,20000),20000)</f>
        <v>20000</v>
      </c>
      <c r="K28" s="32">
        <f t="shared" si="4"/>
        <v>52943</v>
      </c>
      <c r="L28" s="32">
        <f t="shared" si="5"/>
        <v>11000</v>
      </c>
      <c r="M28" s="32">
        <f t="shared" si="6"/>
        <v>3240</v>
      </c>
      <c r="N28" s="33">
        <v>1920</v>
      </c>
      <c r="O28" s="33">
        <f t="shared" si="7"/>
        <v>0</v>
      </c>
      <c r="P28" s="31">
        <v>20000</v>
      </c>
      <c r="Q28" s="31">
        <v>10000</v>
      </c>
      <c r="R28" s="31">
        <v>0</v>
      </c>
      <c r="S28" s="31">
        <v>1983</v>
      </c>
      <c r="T28" s="34">
        <v>4800</v>
      </c>
      <c r="U28" s="35">
        <v>2</v>
      </c>
      <c r="V28" s="36" t="s">
        <v>72</v>
      </c>
      <c r="Y28"/>
      <c r="Z28"/>
      <c r="AA28"/>
      <c r="AB28"/>
      <c r="AC28"/>
      <c r="AD28"/>
      <c r="AE28"/>
    </row>
    <row r="29" spans="1:31" s="37" customFormat="1" ht="13.5">
      <c r="A29" s="29" t="s">
        <v>25</v>
      </c>
      <c r="B29" s="29" t="s">
        <v>73</v>
      </c>
      <c r="C29" s="29" t="s">
        <v>29</v>
      </c>
      <c r="D29" s="29">
        <v>2</v>
      </c>
      <c r="E29" s="29">
        <v>15</v>
      </c>
      <c r="F29" s="30">
        <v>2466</v>
      </c>
      <c r="G29" s="31">
        <f t="shared" si="1"/>
        <v>176099</v>
      </c>
      <c r="H29" s="31">
        <f t="shared" si="2"/>
        <v>97200</v>
      </c>
      <c r="I29" s="31">
        <f t="shared" si="3"/>
        <v>67200</v>
      </c>
      <c r="J29" s="32">
        <v>30000</v>
      </c>
      <c r="K29" s="32">
        <f t="shared" si="4"/>
        <v>78899</v>
      </c>
      <c r="L29" s="32">
        <f t="shared" si="5"/>
        <v>15000</v>
      </c>
      <c r="M29" s="32">
        <f t="shared" si="6"/>
        <v>3720</v>
      </c>
      <c r="N29" s="33">
        <v>1920</v>
      </c>
      <c r="O29" s="33">
        <f t="shared" si="7"/>
        <v>15000</v>
      </c>
      <c r="P29" s="31">
        <v>20000</v>
      </c>
      <c r="Q29" s="31">
        <v>10000</v>
      </c>
      <c r="R29" s="31">
        <v>3676</v>
      </c>
      <c r="S29" s="31">
        <v>4783</v>
      </c>
      <c r="T29" s="34">
        <v>4800</v>
      </c>
      <c r="U29" s="35">
        <v>2</v>
      </c>
      <c r="V29" s="36" t="s">
        <v>74</v>
      </c>
      <c r="W29"/>
    </row>
    <row r="30" spans="1:31" s="37" customFormat="1" ht="13.5">
      <c r="A30" s="29" t="s">
        <v>25</v>
      </c>
      <c r="B30" s="29" t="s">
        <v>75</v>
      </c>
      <c r="C30" s="29" t="s">
        <v>29</v>
      </c>
      <c r="D30" s="29">
        <v>3</v>
      </c>
      <c r="E30" s="29">
        <v>26</v>
      </c>
      <c r="F30" s="30">
        <v>4956</v>
      </c>
      <c r="G30" s="31">
        <f t="shared" si="1"/>
        <v>241027</v>
      </c>
      <c r="H30" s="31">
        <f t="shared" si="2"/>
        <v>120720</v>
      </c>
      <c r="I30" s="31">
        <f t="shared" si="3"/>
        <v>90720</v>
      </c>
      <c r="J30" s="32">
        <v>30000</v>
      </c>
      <c r="K30" s="32">
        <f t="shared" si="4"/>
        <v>120307</v>
      </c>
      <c r="L30" s="32">
        <f t="shared" si="5"/>
        <v>26000</v>
      </c>
      <c r="M30" s="32">
        <f t="shared" si="6"/>
        <v>5040</v>
      </c>
      <c r="N30" s="33">
        <v>1920</v>
      </c>
      <c r="O30" s="33">
        <f t="shared" si="7"/>
        <v>30000</v>
      </c>
      <c r="P30" s="31">
        <v>20000</v>
      </c>
      <c r="Q30" s="31">
        <v>10000</v>
      </c>
      <c r="R30" s="31">
        <v>2059</v>
      </c>
      <c r="S30" s="31">
        <v>15688</v>
      </c>
      <c r="T30" s="34">
        <v>9600</v>
      </c>
      <c r="U30" s="35">
        <v>4</v>
      </c>
      <c r="V30" s="36" t="s">
        <v>76</v>
      </c>
      <c r="W30"/>
    </row>
    <row r="31" spans="1:31" s="37" customFormat="1" ht="13.5">
      <c r="A31" s="29" t="s">
        <v>25</v>
      </c>
      <c r="B31" s="29" t="s">
        <v>77</v>
      </c>
      <c r="C31" s="29" t="s">
        <v>29</v>
      </c>
      <c r="D31" s="29">
        <v>3</v>
      </c>
      <c r="E31" s="29">
        <v>24</v>
      </c>
      <c r="F31" s="30">
        <v>3026</v>
      </c>
      <c r="G31" s="31">
        <f t="shared" si="1"/>
        <v>230931</v>
      </c>
      <c r="H31" s="31">
        <f t="shared" si="2"/>
        <v>120720</v>
      </c>
      <c r="I31" s="31">
        <f t="shared" si="3"/>
        <v>90720</v>
      </c>
      <c r="J31" s="32">
        <v>30000</v>
      </c>
      <c r="K31" s="32">
        <f t="shared" si="4"/>
        <v>110211</v>
      </c>
      <c r="L31" s="32">
        <f t="shared" si="5"/>
        <v>24000</v>
      </c>
      <c r="M31" s="32">
        <f t="shared" si="6"/>
        <v>4800</v>
      </c>
      <c r="N31" s="33">
        <v>1920</v>
      </c>
      <c r="O31" s="33">
        <f t="shared" si="7"/>
        <v>30000</v>
      </c>
      <c r="P31" s="31">
        <v>20000</v>
      </c>
      <c r="Q31" s="31">
        <v>10000</v>
      </c>
      <c r="R31" s="31">
        <v>7500</v>
      </c>
      <c r="S31" s="31">
        <v>3991</v>
      </c>
      <c r="T31" s="34">
        <v>8000</v>
      </c>
      <c r="U31" s="35">
        <v>4</v>
      </c>
      <c r="V31" s="36" t="s">
        <v>78</v>
      </c>
    </row>
    <row r="32" spans="1:31" s="37" customFormat="1" ht="13.5">
      <c r="A32" s="29" t="s">
        <v>25</v>
      </c>
      <c r="B32" s="29" t="s">
        <v>79</v>
      </c>
      <c r="C32" s="29"/>
      <c r="D32" s="29">
        <v>1</v>
      </c>
      <c r="E32" s="29">
        <v>9</v>
      </c>
      <c r="F32" s="30">
        <v>1546</v>
      </c>
      <c r="G32" s="31">
        <f t="shared" si="1"/>
        <v>142011</v>
      </c>
      <c r="H32" s="31">
        <f t="shared" si="2"/>
        <v>90000</v>
      </c>
      <c r="I32" s="31">
        <f t="shared" si="3"/>
        <v>55440</v>
      </c>
      <c r="J32" s="32">
        <f>IF(F32&gt;=500,IF(AND(F32&gt;=3000),30000,20000),20000)</f>
        <v>20000</v>
      </c>
      <c r="K32" s="32">
        <f t="shared" si="4"/>
        <v>52011</v>
      </c>
      <c r="L32" s="32">
        <f t="shared" si="5"/>
        <v>9000</v>
      </c>
      <c r="M32" s="32">
        <f t="shared" si="6"/>
        <v>3000</v>
      </c>
      <c r="N32" s="33">
        <v>1920</v>
      </c>
      <c r="O32" s="33">
        <f t="shared" si="7"/>
        <v>0</v>
      </c>
      <c r="P32" s="31">
        <v>20000</v>
      </c>
      <c r="Q32" s="31">
        <v>10000</v>
      </c>
      <c r="R32" s="31">
        <v>0</v>
      </c>
      <c r="S32" s="31">
        <v>891</v>
      </c>
      <c r="T32" s="34">
        <v>7200</v>
      </c>
      <c r="U32" s="35">
        <v>3</v>
      </c>
      <c r="V32" s="36" t="s">
        <v>80</v>
      </c>
      <c r="Y32"/>
      <c r="Z32"/>
      <c r="AA32"/>
      <c r="AB32"/>
      <c r="AC32"/>
      <c r="AD32"/>
      <c r="AE32"/>
    </row>
    <row r="33" spans="1:31" s="37" customFormat="1" ht="13.5">
      <c r="A33" s="29" t="s">
        <v>25</v>
      </c>
      <c r="B33" s="29" t="s">
        <v>81</v>
      </c>
      <c r="C33" s="29"/>
      <c r="D33" s="29">
        <v>1</v>
      </c>
      <c r="E33" s="29">
        <v>15</v>
      </c>
      <c r="F33" s="30">
        <v>2260</v>
      </c>
      <c r="G33" s="31">
        <f t="shared" si="1"/>
        <v>146986</v>
      </c>
      <c r="H33" s="31">
        <f t="shared" si="2"/>
        <v>90000</v>
      </c>
      <c r="I33" s="31">
        <f t="shared" si="3"/>
        <v>67200</v>
      </c>
      <c r="J33" s="32">
        <f>IF(F33&gt;=500,IF(AND(F33&gt;=3000),30000,20000),20000)</f>
        <v>20000</v>
      </c>
      <c r="K33" s="32">
        <f t="shared" si="4"/>
        <v>56986</v>
      </c>
      <c r="L33" s="32">
        <f t="shared" si="5"/>
        <v>15000</v>
      </c>
      <c r="M33" s="32">
        <f t="shared" si="6"/>
        <v>3720</v>
      </c>
      <c r="N33" s="33">
        <v>1920</v>
      </c>
      <c r="O33" s="33">
        <f t="shared" si="7"/>
        <v>0</v>
      </c>
      <c r="P33" s="31">
        <v>20000</v>
      </c>
      <c r="Q33" s="31">
        <v>10000</v>
      </c>
      <c r="R33" s="31">
        <v>1867</v>
      </c>
      <c r="S33" s="31">
        <v>2079</v>
      </c>
      <c r="T33" s="34">
        <v>2400</v>
      </c>
      <c r="U33" s="35">
        <v>1</v>
      </c>
      <c r="V33" s="36" t="s">
        <v>82</v>
      </c>
      <c r="Y33"/>
      <c r="Z33"/>
      <c r="AA33"/>
      <c r="AB33"/>
      <c r="AC33"/>
      <c r="AD33"/>
      <c r="AE33"/>
    </row>
    <row r="34" spans="1:31" s="37" customFormat="1" ht="13.5">
      <c r="A34" s="29" t="s">
        <v>25</v>
      </c>
      <c r="B34" s="29" t="s">
        <v>83</v>
      </c>
      <c r="C34" s="29"/>
      <c r="D34" s="29">
        <v>2</v>
      </c>
      <c r="E34" s="29">
        <v>16</v>
      </c>
      <c r="F34" s="30">
        <v>3732</v>
      </c>
      <c r="G34" s="31">
        <f t="shared" si="1"/>
        <v>209765</v>
      </c>
      <c r="H34" s="31">
        <f t="shared" si="2"/>
        <v>120720</v>
      </c>
      <c r="I34" s="31">
        <f t="shared" si="3"/>
        <v>90720</v>
      </c>
      <c r="J34" s="32">
        <f>IF(F34&gt;=500,IF(AND(F34&gt;=3000),30000,20000),20000)</f>
        <v>30000</v>
      </c>
      <c r="K34" s="32">
        <f t="shared" si="4"/>
        <v>89045</v>
      </c>
      <c r="L34" s="32">
        <f t="shared" si="5"/>
        <v>16000</v>
      </c>
      <c r="M34" s="32">
        <f t="shared" si="6"/>
        <v>3840</v>
      </c>
      <c r="N34" s="33">
        <v>1920</v>
      </c>
      <c r="O34" s="33">
        <f t="shared" si="7"/>
        <v>15000</v>
      </c>
      <c r="P34" s="31">
        <v>20000</v>
      </c>
      <c r="Q34" s="31">
        <v>10000</v>
      </c>
      <c r="R34" s="31">
        <v>2500</v>
      </c>
      <c r="S34" s="31">
        <v>1985</v>
      </c>
      <c r="T34" s="34">
        <v>17800</v>
      </c>
      <c r="U34" s="35">
        <v>9</v>
      </c>
      <c r="V34" s="36" t="s">
        <v>84</v>
      </c>
      <c r="Y34" s="38"/>
      <c r="Z34" s="38"/>
      <c r="AA34" s="38"/>
      <c r="AB34" s="38"/>
      <c r="AC34" s="38"/>
      <c r="AD34" s="38"/>
      <c r="AE34" s="38"/>
    </row>
    <row r="35" spans="1:31" s="37" customFormat="1" ht="13.5">
      <c r="A35" s="29" t="s">
        <v>25</v>
      </c>
      <c r="B35" s="29" t="s">
        <v>85</v>
      </c>
      <c r="C35" s="29"/>
      <c r="D35" s="29">
        <v>2</v>
      </c>
      <c r="E35" s="29">
        <v>20</v>
      </c>
      <c r="F35" s="30">
        <v>3078</v>
      </c>
      <c r="G35" s="31">
        <f t="shared" si="1"/>
        <v>205701</v>
      </c>
      <c r="H35" s="31">
        <f t="shared" si="2"/>
        <v>120720</v>
      </c>
      <c r="I35" s="31">
        <f t="shared" si="3"/>
        <v>90720</v>
      </c>
      <c r="J35" s="32">
        <f>IF(F35&gt;=500,IF(AND(F35&gt;=3000),30000,20000),20000)</f>
        <v>30000</v>
      </c>
      <c r="K35" s="32">
        <f t="shared" si="4"/>
        <v>84981</v>
      </c>
      <c r="L35" s="32">
        <f t="shared" si="5"/>
        <v>20000</v>
      </c>
      <c r="M35" s="32">
        <f t="shared" si="6"/>
        <v>4320</v>
      </c>
      <c r="N35" s="33">
        <v>1920</v>
      </c>
      <c r="O35" s="33">
        <f t="shared" si="7"/>
        <v>15000</v>
      </c>
      <c r="P35" s="31">
        <v>20000</v>
      </c>
      <c r="Q35" s="31">
        <v>10000</v>
      </c>
      <c r="R35" s="31">
        <v>3400</v>
      </c>
      <c r="S35" s="31">
        <v>741</v>
      </c>
      <c r="T35" s="34">
        <v>9600</v>
      </c>
      <c r="U35" s="35">
        <v>4</v>
      </c>
      <c r="V35" s="36" t="s">
        <v>86</v>
      </c>
      <c r="W35"/>
      <c r="Y35" s="39"/>
      <c r="Z35" s="39"/>
      <c r="AA35" s="39"/>
      <c r="AB35" s="39"/>
      <c r="AC35" s="39"/>
      <c r="AD35" s="39"/>
      <c r="AE35" s="39"/>
    </row>
    <row r="36" spans="1:31" s="37" customFormat="1" ht="13.5">
      <c r="A36" s="29" t="s">
        <v>25</v>
      </c>
      <c r="B36" s="29" t="s">
        <v>87</v>
      </c>
      <c r="C36" s="29" t="s">
        <v>29</v>
      </c>
      <c r="D36" s="29">
        <v>1</v>
      </c>
      <c r="E36" s="29">
        <v>10</v>
      </c>
      <c r="F36" s="40">
        <v>1858</v>
      </c>
      <c r="G36" s="31">
        <f t="shared" si="1"/>
        <v>140110</v>
      </c>
      <c r="H36" s="31">
        <f t="shared" si="2"/>
        <v>90000</v>
      </c>
      <c r="I36" s="31">
        <f t="shared" si="3"/>
        <v>55440</v>
      </c>
      <c r="J36" s="32">
        <v>30000</v>
      </c>
      <c r="K36" s="32">
        <f t="shared" si="4"/>
        <v>50110</v>
      </c>
      <c r="L36" s="32">
        <f t="shared" si="5"/>
        <v>10000</v>
      </c>
      <c r="M36" s="32">
        <f t="shared" si="6"/>
        <v>3120</v>
      </c>
      <c r="N36" s="33">
        <v>1920</v>
      </c>
      <c r="O36" s="33">
        <f t="shared" si="7"/>
        <v>0</v>
      </c>
      <c r="P36" s="31">
        <v>20000</v>
      </c>
      <c r="Q36" s="31">
        <v>10000</v>
      </c>
      <c r="R36" s="31">
        <v>3000</v>
      </c>
      <c r="S36" s="31">
        <v>870</v>
      </c>
      <c r="T36" s="34">
        <v>1200</v>
      </c>
      <c r="U36" s="35">
        <v>1</v>
      </c>
      <c r="V36" s="36" t="s">
        <v>88</v>
      </c>
      <c r="W36"/>
    </row>
    <row r="37" spans="1:31" s="37" customFormat="1" ht="13.5">
      <c r="A37" s="24" t="s">
        <v>89</v>
      </c>
      <c r="B37" s="29" t="s">
        <v>90</v>
      </c>
      <c r="C37" s="29" t="s">
        <v>29</v>
      </c>
      <c r="D37" s="29">
        <v>3</v>
      </c>
      <c r="E37" s="29">
        <v>28</v>
      </c>
      <c r="F37" s="30">
        <v>4022</v>
      </c>
      <c r="G37" s="31">
        <f t="shared" si="1"/>
        <v>249621</v>
      </c>
      <c r="H37" s="31">
        <f t="shared" si="2"/>
        <v>120720</v>
      </c>
      <c r="I37" s="31">
        <f t="shared" si="3"/>
        <v>90720</v>
      </c>
      <c r="J37" s="32">
        <v>30000</v>
      </c>
      <c r="K37" s="32">
        <f t="shared" si="4"/>
        <v>128901</v>
      </c>
      <c r="L37" s="32">
        <f t="shared" si="5"/>
        <v>28000</v>
      </c>
      <c r="M37" s="32">
        <f t="shared" si="6"/>
        <v>5280</v>
      </c>
      <c r="N37" s="33">
        <v>1920</v>
      </c>
      <c r="O37" s="33">
        <f t="shared" si="7"/>
        <v>30000</v>
      </c>
      <c r="P37" s="31">
        <v>20000</v>
      </c>
      <c r="Q37" s="31">
        <v>10000</v>
      </c>
      <c r="R37" s="31">
        <v>7301</v>
      </c>
      <c r="S37" s="31">
        <v>0</v>
      </c>
      <c r="T37" s="34">
        <v>26400</v>
      </c>
      <c r="U37" s="34">
        <v>11</v>
      </c>
      <c r="V37" s="36" t="s">
        <v>91</v>
      </c>
      <c r="W37"/>
    </row>
    <row r="38" spans="1:31" s="37" customFormat="1" ht="13.5">
      <c r="A38" s="24" t="s">
        <v>89</v>
      </c>
      <c r="B38" s="29" t="s">
        <v>92</v>
      </c>
      <c r="C38" s="29"/>
      <c r="D38" s="29">
        <v>1</v>
      </c>
      <c r="E38" s="29">
        <v>15</v>
      </c>
      <c r="F38" s="30">
        <v>2051</v>
      </c>
      <c r="G38" s="31">
        <f t="shared" si="1"/>
        <v>147640</v>
      </c>
      <c r="H38" s="31">
        <f t="shared" si="2"/>
        <v>90000</v>
      </c>
      <c r="I38" s="31">
        <f t="shared" si="3"/>
        <v>67200</v>
      </c>
      <c r="J38" s="32">
        <f>IF(F38&gt;=500,IF(AND(F38&gt;=3000),30000,20000),20000)</f>
        <v>20000</v>
      </c>
      <c r="K38" s="32">
        <f t="shared" ref="K38:K65" si="9">SUM(L38:T38)</f>
        <v>57640</v>
      </c>
      <c r="L38" s="32">
        <f t="shared" si="5"/>
        <v>15000</v>
      </c>
      <c r="M38" s="32">
        <f t="shared" si="6"/>
        <v>3720</v>
      </c>
      <c r="N38" s="33">
        <v>1920</v>
      </c>
      <c r="O38" s="33">
        <f t="shared" si="7"/>
        <v>0</v>
      </c>
      <c r="P38" s="31">
        <v>20000</v>
      </c>
      <c r="Q38" s="31">
        <v>10000</v>
      </c>
      <c r="R38" s="31">
        <v>4600</v>
      </c>
      <c r="S38" s="31">
        <v>0</v>
      </c>
      <c r="T38" s="34">
        <v>2400</v>
      </c>
      <c r="U38" s="34">
        <v>1</v>
      </c>
      <c r="V38" s="36" t="s">
        <v>93</v>
      </c>
      <c r="W38"/>
      <c r="Y38" s="39"/>
      <c r="Z38" s="39"/>
      <c r="AA38" s="39"/>
      <c r="AB38" s="39"/>
      <c r="AC38" s="39"/>
      <c r="AD38" s="39"/>
      <c r="AE38" s="39"/>
    </row>
    <row r="39" spans="1:31" s="37" customFormat="1" ht="13.5">
      <c r="A39" s="24" t="s">
        <v>89</v>
      </c>
      <c r="B39" s="29" t="s">
        <v>94</v>
      </c>
      <c r="C39" s="29" t="s">
        <v>29</v>
      </c>
      <c r="D39" s="29">
        <v>2</v>
      </c>
      <c r="E39" s="29">
        <v>16</v>
      </c>
      <c r="F39" s="30">
        <v>2394</v>
      </c>
      <c r="G39" s="31">
        <f t="shared" si="1"/>
        <v>182500</v>
      </c>
      <c r="H39" s="31">
        <f t="shared" si="2"/>
        <v>97200</v>
      </c>
      <c r="I39" s="31">
        <f t="shared" si="3"/>
        <v>67200</v>
      </c>
      <c r="J39" s="32">
        <v>30000</v>
      </c>
      <c r="K39" s="32">
        <f t="shared" si="9"/>
        <v>85300</v>
      </c>
      <c r="L39" s="32">
        <f t="shared" si="5"/>
        <v>16000</v>
      </c>
      <c r="M39" s="32">
        <f t="shared" si="6"/>
        <v>3840</v>
      </c>
      <c r="N39" s="33">
        <v>1920</v>
      </c>
      <c r="O39" s="33">
        <f t="shared" si="7"/>
        <v>15000</v>
      </c>
      <c r="P39" s="31">
        <v>20000</v>
      </c>
      <c r="Q39" s="31">
        <v>10000</v>
      </c>
      <c r="R39" s="31">
        <v>6540</v>
      </c>
      <c r="S39" s="31">
        <v>0</v>
      </c>
      <c r="T39" s="34">
        <v>12000</v>
      </c>
      <c r="U39" s="34">
        <v>5</v>
      </c>
      <c r="V39" s="36" t="s">
        <v>95</v>
      </c>
    </row>
    <row r="40" spans="1:31" s="37" customFormat="1" ht="13.5">
      <c r="A40" s="24" t="s">
        <v>89</v>
      </c>
      <c r="B40" s="29" t="s">
        <v>96</v>
      </c>
      <c r="C40" s="29"/>
      <c r="D40" s="29">
        <v>1</v>
      </c>
      <c r="E40" s="29">
        <v>11</v>
      </c>
      <c r="F40" s="30">
        <v>1136</v>
      </c>
      <c r="G40" s="31">
        <f t="shared" si="1"/>
        <v>143450</v>
      </c>
      <c r="H40" s="31">
        <f t="shared" si="2"/>
        <v>90000</v>
      </c>
      <c r="I40" s="31">
        <f t="shared" si="3"/>
        <v>55440</v>
      </c>
      <c r="J40" s="32">
        <f>IF(F40&gt;=500,IF(AND(F40&gt;=3000),30000,20000),20000)</f>
        <v>20000</v>
      </c>
      <c r="K40" s="32">
        <f t="shared" si="9"/>
        <v>53450</v>
      </c>
      <c r="L40" s="32">
        <f t="shared" si="5"/>
        <v>11000</v>
      </c>
      <c r="M40" s="32">
        <f t="shared" si="6"/>
        <v>3240</v>
      </c>
      <c r="N40" s="33">
        <v>1920</v>
      </c>
      <c r="O40" s="33">
        <f t="shared" si="7"/>
        <v>0</v>
      </c>
      <c r="P40" s="31">
        <v>20000</v>
      </c>
      <c r="Q40" s="31">
        <v>10000</v>
      </c>
      <c r="R40" s="31">
        <v>4890</v>
      </c>
      <c r="S40" s="31">
        <v>0</v>
      </c>
      <c r="T40" s="34">
        <v>2400</v>
      </c>
      <c r="U40" s="34">
        <v>1</v>
      </c>
      <c r="V40" s="36" t="s">
        <v>97</v>
      </c>
      <c r="Y40" s="39"/>
      <c r="Z40" s="39"/>
      <c r="AA40" s="39"/>
      <c r="AB40" s="39"/>
      <c r="AC40" s="39"/>
      <c r="AD40" s="39"/>
      <c r="AE40" s="39"/>
    </row>
    <row r="41" spans="1:31" s="37" customFormat="1" ht="13.5">
      <c r="A41" s="24" t="s">
        <v>89</v>
      </c>
      <c r="B41" s="29" t="s">
        <v>98</v>
      </c>
      <c r="C41" s="29"/>
      <c r="D41" s="29">
        <v>1</v>
      </c>
      <c r="E41" s="29">
        <v>13</v>
      </c>
      <c r="F41" s="30">
        <v>1358</v>
      </c>
      <c r="G41" s="31">
        <f t="shared" si="1"/>
        <v>164261</v>
      </c>
      <c r="H41" s="31">
        <f t="shared" si="2"/>
        <v>90000</v>
      </c>
      <c r="I41" s="31">
        <f t="shared" si="3"/>
        <v>55440</v>
      </c>
      <c r="J41" s="32">
        <f>IF(F41&gt;=500,IF(AND(F41&gt;=3000),30000,20000),20000)</f>
        <v>20000</v>
      </c>
      <c r="K41" s="32">
        <f t="shared" si="9"/>
        <v>74261</v>
      </c>
      <c r="L41" s="32">
        <f t="shared" si="5"/>
        <v>13000</v>
      </c>
      <c r="M41" s="32">
        <f t="shared" si="6"/>
        <v>3480</v>
      </c>
      <c r="N41" s="33">
        <v>1920</v>
      </c>
      <c r="O41" s="33">
        <f t="shared" si="7"/>
        <v>0</v>
      </c>
      <c r="P41" s="31">
        <v>20000</v>
      </c>
      <c r="Q41" s="31">
        <v>10000</v>
      </c>
      <c r="R41" s="31">
        <v>5000</v>
      </c>
      <c r="S41" s="31">
        <v>8861</v>
      </c>
      <c r="T41" s="34">
        <v>12000</v>
      </c>
      <c r="U41" s="34">
        <v>5</v>
      </c>
      <c r="V41" s="36" t="s">
        <v>99</v>
      </c>
      <c r="Y41" s="39"/>
      <c r="Z41" s="39"/>
      <c r="AA41" s="39"/>
      <c r="AB41" s="39"/>
      <c r="AC41" s="39"/>
      <c r="AD41" s="39"/>
      <c r="AE41" s="39"/>
    </row>
    <row r="42" spans="1:31" s="37" customFormat="1" ht="13.5">
      <c r="A42" s="24" t="s">
        <v>89</v>
      </c>
      <c r="B42" s="29" t="s">
        <v>100</v>
      </c>
      <c r="C42" s="29" t="s">
        <v>29</v>
      </c>
      <c r="D42" s="29">
        <v>1</v>
      </c>
      <c r="E42" s="29">
        <v>17</v>
      </c>
      <c r="F42" s="30">
        <v>1369</v>
      </c>
      <c r="G42" s="31">
        <f t="shared" si="1"/>
        <v>163040</v>
      </c>
      <c r="H42" s="31">
        <f t="shared" si="2"/>
        <v>90000</v>
      </c>
      <c r="I42" s="31">
        <f t="shared" si="3"/>
        <v>55440</v>
      </c>
      <c r="J42" s="32">
        <v>30000</v>
      </c>
      <c r="K42" s="32">
        <f t="shared" si="9"/>
        <v>73040</v>
      </c>
      <c r="L42" s="32">
        <f t="shared" si="5"/>
        <v>17000</v>
      </c>
      <c r="M42" s="32">
        <f t="shared" si="6"/>
        <v>3960</v>
      </c>
      <c r="N42" s="33">
        <v>1920</v>
      </c>
      <c r="O42" s="33">
        <f t="shared" si="7"/>
        <v>0</v>
      </c>
      <c r="P42" s="31">
        <v>20000</v>
      </c>
      <c r="Q42" s="31">
        <v>10000</v>
      </c>
      <c r="R42" s="31">
        <v>4740</v>
      </c>
      <c r="S42" s="31">
        <v>10620</v>
      </c>
      <c r="T42" s="34">
        <v>4800</v>
      </c>
      <c r="U42" s="34">
        <v>2</v>
      </c>
      <c r="V42" s="36" t="s">
        <v>101</v>
      </c>
    </row>
    <row r="43" spans="1:31" s="37" customFormat="1" ht="13.5">
      <c r="A43" s="24" t="s">
        <v>89</v>
      </c>
      <c r="B43" s="29" t="s">
        <v>102</v>
      </c>
      <c r="C43" s="29" t="s">
        <v>29</v>
      </c>
      <c r="D43" s="29">
        <v>1</v>
      </c>
      <c r="E43" s="29">
        <v>13</v>
      </c>
      <c r="F43" s="30">
        <v>1361</v>
      </c>
      <c r="G43" s="31">
        <f t="shared" si="1"/>
        <v>147370</v>
      </c>
      <c r="H43" s="31">
        <f t="shared" si="2"/>
        <v>90000</v>
      </c>
      <c r="I43" s="31">
        <f t="shared" si="3"/>
        <v>55440</v>
      </c>
      <c r="J43" s="32">
        <v>30000</v>
      </c>
      <c r="K43" s="32">
        <f t="shared" si="9"/>
        <v>57370</v>
      </c>
      <c r="L43" s="32">
        <f t="shared" si="5"/>
        <v>13000</v>
      </c>
      <c r="M43" s="32">
        <f t="shared" si="6"/>
        <v>3480</v>
      </c>
      <c r="N43" s="33">
        <v>1920</v>
      </c>
      <c r="O43" s="33">
        <f t="shared" si="7"/>
        <v>0</v>
      </c>
      <c r="P43" s="31">
        <v>20000</v>
      </c>
      <c r="Q43" s="31">
        <v>10000</v>
      </c>
      <c r="R43" s="31">
        <v>6570</v>
      </c>
      <c r="S43" s="31">
        <v>0</v>
      </c>
      <c r="T43" s="34">
        <v>2400</v>
      </c>
      <c r="U43" s="34">
        <v>1</v>
      </c>
      <c r="V43" s="36" t="s">
        <v>103</v>
      </c>
      <c r="W43"/>
    </row>
    <row r="44" spans="1:31" s="37" customFormat="1" ht="13.5">
      <c r="A44" s="24" t="s">
        <v>89</v>
      </c>
      <c r="B44" s="29" t="s">
        <v>104</v>
      </c>
      <c r="C44" s="29"/>
      <c r="D44" s="29">
        <v>2</v>
      </c>
      <c r="E44" s="29">
        <v>15</v>
      </c>
      <c r="F44" s="30">
        <v>1652</v>
      </c>
      <c r="G44" s="31">
        <f t="shared" si="1"/>
        <v>170315</v>
      </c>
      <c r="H44" s="31">
        <f t="shared" si="2"/>
        <v>90000</v>
      </c>
      <c r="I44" s="31">
        <f t="shared" si="3"/>
        <v>55440</v>
      </c>
      <c r="J44" s="32">
        <f>IF(F44&gt;=500,IF(AND(F44&gt;=3000),30000,20000),20000)</f>
        <v>20000</v>
      </c>
      <c r="K44" s="32">
        <f t="shared" si="9"/>
        <v>80315</v>
      </c>
      <c r="L44" s="32">
        <f t="shared" si="5"/>
        <v>15000</v>
      </c>
      <c r="M44" s="32">
        <f t="shared" si="6"/>
        <v>3720</v>
      </c>
      <c r="N44" s="33">
        <v>1920</v>
      </c>
      <c r="O44" s="33">
        <f t="shared" si="7"/>
        <v>15000</v>
      </c>
      <c r="P44" s="31">
        <v>20000</v>
      </c>
      <c r="Q44" s="31">
        <v>10000</v>
      </c>
      <c r="R44" s="31">
        <v>5400</v>
      </c>
      <c r="S44" s="31">
        <v>2075</v>
      </c>
      <c r="T44" s="34">
        <v>7200</v>
      </c>
      <c r="U44" s="34">
        <v>3</v>
      </c>
      <c r="V44" s="36" t="s">
        <v>105</v>
      </c>
      <c r="W44"/>
      <c r="Y44" s="39"/>
      <c r="Z44" s="39"/>
      <c r="AA44" s="39"/>
      <c r="AB44" s="39"/>
      <c r="AC44" s="39"/>
      <c r="AD44" s="39"/>
      <c r="AE44" s="39"/>
    </row>
    <row r="45" spans="1:31" s="37" customFormat="1" ht="13.5">
      <c r="A45" s="24" t="s">
        <v>89</v>
      </c>
      <c r="B45" s="29" t="s">
        <v>106</v>
      </c>
      <c r="C45" s="29" t="s">
        <v>29</v>
      </c>
      <c r="D45" s="29">
        <v>2</v>
      </c>
      <c r="E45" s="29">
        <v>19</v>
      </c>
      <c r="F45" s="30">
        <v>2693</v>
      </c>
      <c r="G45" s="31">
        <f t="shared" si="1"/>
        <v>187937</v>
      </c>
      <c r="H45" s="31">
        <f t="shared" si="2"/>
        <v>97200</v>
      </c>
      <c r="I45" s="31">
        <f t="shared" si="3"/>
        <v>67200</v>
      </c>
      <c r="J45" s="32">
        <v>30000</v>
      </c>
      <c r="K45" s="32">
        <f t="shared" si="9"/>
        <v>90737</v>
      </c>
      <c r="L45" s="32">
        <f t="shared" si="5"/>
        <v>19000</v>
      </c>
      <c r="M45" s="32">
        <f t="shared" si="6"/>
        <v>4200</v>
      </c>
      <c r="N45" s="33">
        <v>1920</v>
      </c>
      <c r="O45" s="33">
        <f t="shared" si="7"/>
        <v>15000</v>
      </c>
      <c r="P45" s="31">
        <v>20000</v>
      </c>
      <c r="Q45" s="31">
        <v>10000</v>
      </c>
      <c r="R45" s="31">
        <v>7417</v>
      </c>
      <c r="S45" s="31">
        <v>0</v>
      </c>
      <c r="T45" s="34">
        <v>13200</v>
      </c>
      <c r="U45" s="34">
        <v>6</v>
      </c>
      <c r="V45" s="36" t="s">
        <v>107</v>
      </c>
      <c r="W45"/>
    </row>
    <row r="46" spans="1:31" s="37" customFormat="1" ht="13.5">
      <c r="A46" s="24" t="s">
        <v>89</v>
      </c>
      <c r="B46" s="29" t="s">
        <v>108</v>
      </c>
      <c r="C46" s="29"/>
      <c r="D46" s="29">
        <v>1</v>
      </c>
      <c r="E46" s="29">
        <v>8</v>
      </c>
      <c r="F46" s="30">
        <v>806</v>
      </c>
      <c r="G46" s="31">
        <f t="shared" si="1"/>
        <v>138266</v>
      </c>
      <c r="H46" s="31">
        <f t="shared" si="2"/>
        <v>90000</v>
      </c>
      <c r="I46" s="31">
        <f t="shared" si="3"/>
        <v>43680</v>
      </c>
      <c r="J46" s="32">
        <f>IF(F46&gt;=500,IF(AND(F46&gt;=3000),30000,20000),20000)</f>
        <v>20000</v>
      </c>
      <c r="K46" s="32">
        <f t="shared" si="9"/>
        <v>48266</v>
      </c>
      <c r="L46" s="32">
        <f t="shared" si="5"/>
        <v>8000</v>
      </c>
      <c r="M46" s="32">
        <f t="shared" si="6"/>
        <v>2880</v>
      </c>
      <c r="N46" s="33">
        <v>1920</v>
      </c>
      <c r="O46" s="33">
        <f t="shared" si="7"/>
        <v>0</v>
      </c>
      <c r="P46" s="31">
        <v>20000</v>
      </c>
      <c r="Q46" s="31">
        <v>10000</v>
      </c>
      <c r="R46" s="31">
        <v>2500</v>
      </c>
      <c r="S46" s="31">
        <v>566</v>
      </c>
      <c r="T46" s="34">
        <v>2400</v>
      </c>
      <c r="U46" s="34">
        <v>1</v>
      </c>
      <c r="V46" s="36" t="s">
        <v>109</v>
      </c>
      <c r="W46"/>
      <c r="Y46" s="39"/>
      <c r="Z46" s="39"/>
      <c r="AA46" s="39"/>
      <c r="AB46" s="39"/>
      <c r="AC46" s="39"/>
      <c r="AD46" s="39"/>
      <c r="AE46" s="39"/>
    </row>
    <row r="47" spans="1:31" s="37" customFormat="1" ht="13.5">
      <c r="A47" s="24" t="s">
        <v>110</v>
      </c>
      <c r="B47" s="29" t="s">
        <v>111</v>
      </c>
      <c r="C47" s="29" t="s">
        <v>29</v>
      </c>
      <c r="D47" s="29">
        <v>1</v>
      </c>
      <c r="E47" s="29">
        <v>8</v>
      </c>
      <c r="F47" s="30">
        <v>1046</v>
      </c>
      <c r="G47" s="31">
        <f t="shared" si="1"/>
        <v>141490</v>
      </c>
      <c r="H47" s="31">
        <f t="shared" si="2"/>
        <v>90000</v>
      </c>
      <c r="I47" s="31">
        <f t="shared" si="3"/>
        <v>55440</v>
      </c>
      <c r="J47" s="32">
        <v>30000</v>
      </c>
      <c r="K47" s="32">
        <f t="shared" si="9"/>
        <v>51490</v>
      </c>
      <c r="L47" s="32">
        <f t="shared" si="5"/>
        <v>8000</v>
      </c>
      <c r="M47" s="32">
        <f t="shared" si="6"/>
        <v>2880</v>
      </c>
      <c r="N47" s="33">
        <v>1920</v>
      </c>
      <c r="O47" s="33">
        <f t="shared" si="7"/>
        <v>0</v>
      </c>
      <c r="P47" s="31">
        <v>20000</v>
      </c>
      <c r="Q47" s="31">
        <v>10000</v>
      </c>
      <c r="R47" s="31">
        <v>7581</v>
      </c>
      <c r="S47" s="31">
        <v>909</v>
      </c>
      <c r="T47" s="34">
        <v>200</v>
      </c>
      <c r="U47" s="34">
        <v>1</v>
      </c>
      <c r="V47" s="36" t="s">
        <v>112</v>
      </c>
      <c r="W47"/>
    </row>
    <row r="48" spans="1:31" s="37" customFormat="1" ht="13.5">
      <c r="A48" s="24" t="s">
        <v>110</v>
      </c>
      <c r="B48" s="29" t="s">
        <v>113</v>
      </c>
      <c r="C48" s="29"/>
      <c r="D48" s="29">
        <v>1</v>
      </c>
      <c r="E48" s="29">
        <v>17</v>
      </c>
      <c r="F48" s="30">
        <v>2976</v>
      </c>
      <c r="G48" s="31">
        <f t="shared" si="1"/>
        <v>150725</v>
      </c>
      <c r="H48" s="31">
        <f t="shared" si="2"/>
        <v>90000</v>
      </c>
      <c r="I48" s="31">
        <f t="shared" si="3"/>
        <v>67200</v>
      </c>
      <c r="J48" s="32">
        <f>IF(F48&gt;=500,IF(AND(F48&gt;=3000),30000,20000),20000)</f>
        <v>20000</v>
      </c>
      <c r="K48" s="32">
        <f t="shared" si="9"/>
        <v>60725</v>
      </c>
      <c r="L48" s="32">
        <f t="shared" si="5"/>
        <v>17000</v>
      </c>
      <c r="M48" s="32">
        <f t="shared" si="6"/>
        <v>3960</v>
      </c>
      <c r="N48" s="33">
        <v>1920</v>
      </c>
      <c r="O48" s="33">
        <f t="shared" si="7"/>
        <v>0</v>
      </c>
      <c r="P48" s="31">
        <v>20000</v>
      </c>
      <c r="Q48" s="31">
        <v>10000</v>
      </c>
      <c r="R48" s="31">
        <v>3501</v>
      </c>
      <c r="S48" s="31">
        <v>1944</v>
      </c>
      <c r="T48" s="34">
        <v>2400</v>
      </c>
      <c r="U48" s="34">
        <v>1</v>
      </c>
      <c r="V48" s="36" t="s">
        <v>114</v>
      </c>
      <c r="Y48"/>
      <c r="Z48"/>
      <c r="AA48"/>
      <c r="AB48"/>
      <c r="AC48"/>
      <c r="AD48"/>
      <c r="AE48"/>
    </row>
    <row r="49" spans="1:31" s="37" customFormat="1" ht="13.5">
      <c r="A49" s="24" t="s">
        <v>110</v>
      </c>
      <c r="B49" s="29" t="s">
        <v>115</v>
      </c>
      <c r="C49" s="29"/>
      <c r="D49" s="29">
        <v>1</v>
      </c>
      <c r="E49" s="29">
        <v>10</v>
      </c>
      <c r="F49" s="30">
        <v>1611</v>
      </c>
      <c r="G49" s="31">
        <f t="shared" si="1"/>
        <v>139628</v>
      </c>
      <c r="H49" s="31">
        <f t="shared" si="2"/>
        <v>90000</v>
      </c>
      <c r="I49" s="31">
        <f t="shared" si="3"/>
        <v>55440</v>
      </c>
      <c r="J49" s="32">
        <f>IF(F49&gt;=500,IF(AND(F49&gt;=3000),30000,20000),20000)</f>
        <v>20000</v>
      </c>
      <c r="K49" s="32">
        <f t="shared" si="9"/>
        <v>49628</v>
      </c>
      <c r="L49" s="32">
        <f t="shared" si="5"/>
        <v>10000</v>
      </c>
      <c r="M49" s="32">
        <f t="shared" si="6"/>
        <v>3120</v>
      </c>
      <c r="N49" s="33">
        <v>1920</v>
      </c>
      <c r="O49" s="33">
        <f t="shared" si="7"/>
        <v>0</v>
      </c>
      <c r="P49" s="31">
        <v>20000</v>
      </c>
      <c r="Q49" s="31">
        <v>10000</v>
      </c>
      <c r="R49" s="31">
        <v>1700</v>
      </c>
      <c r="S49" s="31">
        <v>2888</v>
      </c>
      <c r="T49" s="34">
        <v>0</v>
      </c>
      <c r="U49" s="34">
        <v>0</v>
      </c>
      <c r="V49" s="36" t="s">
        <v>116</v>
      </c>
      <c r="Y49"/>
      <c r="Z49"/>
      <c r="AA49"/>
      <c r="AB49"/>
      <c r="AC49"/>
      <c r="AD49"/>
      <c r="AE49"/>
    </row>
    <row r="50" spans="1:31" s="37" customFormat="1" ht="13.5">
      <c r="A50" s="24" t="s">
        <v>110</v>
      </c>
      <c r="B50" s="29" t="s">
        <v>117</v>
      </c>
      <c r="C50" s="29" t="s">
        <v>29</v>
      </c>
      <c r="D50" s="29">
        <v>1</v>
      </c>
      <c r="E50" s="41">
        <v>9</v>
      </c>
      <c r="F50" s="30">
        <v>1080</v>
      </c>
      <c r="G50" s="31">
        <f t="shared" si="1"/>
        <v>141029</v>
      </c>
      <c r="H50" s="31">
        <f t="shared" si="2"/>
        <v>90000</v>
      </c>
      <c r="I50" s="31">
        <f t="shared" si="3"/>
        <v>55440</v>
      </c>
      <c r="J50" s="32">
        <v>30000</v>
      </c>
      <c r="K50" s="32">
        <f t="shared" si="9"/>
        <v>51029</v>
      </c>
      <c r="L50" s="32">
        <f t="shared" si="5"/>
        <v>9000</v>
      </c>
      <c r="M50" s="32">
        <f t="shared" si="6"/>
        <v>3000</v>
      </c>
      <c r="N50" s="33">
        <v>1920</v>
      </c>
      <c r="O50" s="33">
        <f t="shared" si="7"/>
        <v>0</v>
      </c>
      <c r="P50" s="31">
        <v>20000</v>
      </c>
      <c r="Q50" s="31">
        <v>10000</v>
      </c>
      <c r="R50" s="31">
        <v>2000</v>
      </c>
      <c r="S50" s="31">
        <v>2709</v>
      </c>
      <c r="T50" s="34">
        <v>2400</v>
      </c>
      <c r="U50" s="34">
        <v>1</v>
      </c>
      <c r="V50" s="36" t="s">
        <v>118</v>
      </c>
    </row>
    <row r="51" spans="1:31" s="37" customFormat="1" ht="13.5">
      <c r="A51" s="24" t="s">
        <v>110</v>
      </c>
      <c r="B51" s="29" t="s">
        <v>119</v>
      </c>
      <c r="C51" s="29"/>
      <c r="D51" s="29">
        <v>1</v>
      </c>
      <c r="E51" s="29">
        <v>17</v>
      </c>
      <c r="F51" s="30">
        <v>2722</v>
      </c>
      <c r="G51" s="31">
        <f t="shared" si="1"/>
        <v>150824</v>
      </c>
      <c r="H51" s="31">
        <f t="shared" si="2"/>
        <v>90000</v>
      </c>
      <c r="I51" s="31">
        <f t="shared" si="3"/>
        <v>67200</v>
      </c>
      <c r="J51" s="32">
        <f t="shared" ref="J51:J59" si="10">IF(F51&gt;=500,IF(AND(F51&gt;=3000),30000,20000),20000)</f>
        <v>20000</v>
      </c>
      <c r="K51" s="32">
        <f t="shared" si="9"/>
        <v>60824</v>
      </c>
      <c r="L51" s="32">
        <f t="shared" si="5"/>
        <v>17000</v>
      </c>
      <c r="M51" s="32">
        <f t="shared" si="6"/>
        <v>3960</v>
      </c>
      <c r="N51" s="33">
        <v>1920</v>
      </c>
      <c r="O51" s="33">
        <f t="shared" si="7"/>
        <v>0</v>
      </c>
      <c r="P51" s="31">
        <v>20000</v>
      </c>
      <c r="Q51" s="31">
        <v>10000</v>
      </c>
      <c r="R51" s="31">
        <v>3800</v>
      </c>
      <c r="S51" s="31">
        <v>1744</v>
      </c>
      <c r="T51" s="34">
        <v>2400</v>
      </c>
      <c r="U51" s="34">
        <v>1</v>
      </c>
      <c r="V51" s="36" t="s">
        <v>120</v>
      </c>
      <c r="Y51"/>
      <c r="Z51"/>
      <c r="AA51"/>
      <c r="AB51"/>
      <c r="AC51"/>
      <c r="AD51"/>
      <c r="AE51"/>
    </row>
    <row r="52" spans="1:31" s="37" customFormat="1" ht="13.5">
      <c r="A52" s="24" t="s">
        <v>110</v>
      </c>
      <c r="B52" s="29" t="s">
        <v>121</v>
      </c>
      <c r="C52" s="29"/>
      <c r="D52" s="29">
        <v>1</v>
      </c>
      <c r="E52" s="29">
        <v>13</v>
      </c>
      <c r="F52" s="30">
        <v>2630</v>
      </c>
      <c r="G52" s="31">
        <f t="shared" si="1"/>
        <v>142176</v>
      </c>
      <c r="H52" s="31">
        <f t="shared" si="2"/>
        <v>90000</v>
      </c>
      <c r="I52" s="31">
        <f t="shared" si="3"/>
        <v>67200</v>
      </c>
      <c r="J52" s="32">
        <f t="shared" si="10"/>
        <v>20000</v>
      </c>
      <c r="K52" s="32">
        <f t="shared" si="9"/>
        <v>52176</v>
      </c>
      <c r="L52" s="32">
        <f t="shared" si="5"/>
        <v>13000</v>
      </c>
      <c r="M52" s="32">
        <f t="shared" si="6"/>
        <v>3480</v>
      </c>
      <c r="N52" s="33">
        <v>1920</v>
      </c>
      <c r="O52" s="33">
        <f t="shared" si="7"/>
        <v>0</v>
      </c>
      <c r="P52" s="31">
        <v>20000</v>
      </c>
      <c r="Q52" s="31">
        <v>10000</v>
      </c>
      <c r="R52" s="31">
        <v>1000</v>
      </c>
      <c r="S52" s="31">
        <v>2776</v>
      </c>
      <c r="T52" s="34">
        <v>0</v>
      </c>
      <c r="U52" s="34">
        <v>0</v>
      </c>
      <c r="V52" s="36" t="s">
        <v>122</v>
      </c>
      <c r="W52" s="39"/>
      <c r="Y52"/>
      <c r="Z52"/>
      <c r="AA52"/>
      <c r="AB52"/>
      <c r="AC52"/>
      <c r="AD52"/>
      <c r="AE52"/>
    </row>
    <row r="53" spans="1:31" s="37" customFormat="1" ht="13.5">
      <c r="A53" s="24" t="s">
        <v>110</v>
      </c>
      <c r="B53" s="29" t="s">
        <v>123</v>
      </c>
      <c r="C53" s="29"/>
      <c r="D53" s="29">
        <v>2</v>
      </c>
      <c r="E53" s="29">
        <v>24</v>
      </c>
      <c r="F53" s="30">
        <v>3511</v>
      </c>
      <c r="G53" s="31">
        <f t="shared" si="1"/>
        <v>211345</v>
      </c>
      <c r="H53" s="31">
        <f t="shared" si="2"/>
        <v>120720</v>
      </c>
      <c r="I53" s="31">
        <f t="shared" si="3"/>
        <v>90720</v>
      </c>
      <c r="J53" s="32">
        <f t="shared" si="10"/>
        <v>30000</v>
      </c>
      <c r="K53" s="32">
        <f t="shared" si="9"/>
        <v>90625</v>
      </c>
      <c r="L53" s="32">
        <f t="shared" si="5"/>
        <v>24000</v>
      </c>
      <c r="M53" s="32">
        <f t="shared" si="6"/>
        <v>4800</v>
      </c>
      <c r="N53" s="33">
        <v>1920</v>
      </c>
      <c r="O53" s="33">
        <f t="shared" si="7"/>
        <v>15000</v>
      </c>
      <c r="P53" s="31">
        <v>20000</v>
      </c>
      <c r="Q53" s="31">
        <v>10000</v>
      </c>
      <c r="R53" s="31">
        <v>6152</v>
      </c>
      <c r="S53" s="31">
        <v>1553</v>
      </c>
      <c r="T53" s="34">
        <v>7200</v>
      </c>
      <c r="U53" s="34">
        <v>3</v>
      </c>
      <c r="V53" s="36" t="s">
        <v>124</v>
      </c>
      <c r="W53"/>
      <c r="Y53"/>
      <c r="Z53"/>
      <c r="AA53"/>
      <c r="AB53"/>
      <c r="AC53"/>
      <c r="AD53"/>
      <c r="AE53"/>
    </row>
    <row r="54" spans="1:31" s="37" customFormat="1" ht="13.5">
      <c r="A54" s="24" t="s">
        <v>110</v>
      </c>
      <c r="B54" s="29" t="s">
        <v>125</v>
      </c>
      <c r="C54" s="29"/>
      <c r="D54" s="29">
        <v>2</v>
      </c>
      <c r="E54" s="29">
        <v>15</v>
      </c>
      <c r="F54" s="30">
        <v>1896</v>
      </c>
      <c r="G54" s="31">
        <f t="shared" si="1"/>
        <v>169802</v>
      </c>
      <c r="H54" s="31">
        <f t="shared" si="2"/>
        <v>90000</v>
      </c>
      <c r="I54" s="31">
        <f t="shared" si="3"/>
        <v>55440</v>
      </c>
      <c r="J54" s="32">
        <f t="shared" si="10"/>
        <v>20000</v>
      </c>
      <c r="K54" s="32">
        <f t="shared" si="9"/>
        <v>79802</v>
      </c>
      <c r="L54" s="32">
        <f t="shared" si="5"/>
        <v>15000</v>
      </c>
      <c r="M54" s="32">
        <f t="shared" si="6"/>
        <v>3720</v>
      </c>
      <c r="N54" s="33">
        <v>1920</v>
      </c>
      <c r="O54" s="33">
        <f t="shared" si="7"/>
        <v>15000</v>
      </c>
      <c r="P54" s="31">
        <v>20000</v>
      </c>
      <c r="Q54" s="31">
        <v>10000</v>
      </c>
      <c r="R54" s="31">
        <v>6200</v>
      </c>
      <c r="S54" s="31">
        <v>3162</v>
      </c>
      <c r="T54" s="34">
        <v>4800</v>
      </c>
      <c r="U54" s="34">
        <v>2</v>
      </c>
      <c r="V54" s="36" t="s">
        <v>126</v>
      </c>
      <c r="W54"/>
      <c r="Y54"/>
      <c r="Z54"/>
      <c r="AA54"/>
      <c r="AB54"/>
      <c r="AC54"/>
      <c r="AD54"/>
      <c r="AE54"/>
    </row>
    <row r="55" spans="1:31" s="42" customFormat="1">
      <c r="A55" s="24" t="s">
        <v>110</v>
      </c>
      <c r="B55" s="29" t="s">
        <v>127</v>
      </c>
      <c r="C55" s="29"/>
      <c r="D55" s="29">
        <v>1</v>
      </c>
      <c r="E55" s="29">
        <v>10</v>
      </c>
      <c r="F55" s="30">
        <v>2250</v>
      </c>
      <c r="G55" s="31">
        <f t="shared" si="1"/>
        <v>141247</v>
      </c>
      <c r="H55" s="31">
        <f t="shared" si="2"/>
        <v>90000</v>
      </c>
      <c r="I55" s="31">
        <f t="shared" si="3"/>
        <v>67200</v>
      </c>
      <c r="J55" s="32">
        <f t="shared" si="10"/>
        <v>20000</v>
      </c>
      <c r="K55" s="32">
        <f t="shared" si="9"/>
        <v>51247</v>
      </c>
      <c r="L55" s="32">
        <f t="shared" si="5"/>
        <v>10000</v>
      </c>
      <c r="M55" s="32">
        <f t="shared" si="6"/>
        <v>3120</v>
      </c>
      <c r="N55" s="33">
        <v>1920</v>
      </c>
      <c r="O55" s="33">
        <f t="shared" si="7"/>
        <v>0</v>
      </c>
      <c r="P55" s="31">
        <v>20000</v>
      </c>
      <c r="Q55" s="31">
        <v>10000</v>
      </c>
      <c r="R55" s="31">
        <v>2999</v>
      </c>
      <c r="S55" s="31">
        <v>808</v>
      </c>
      <c r="T55" s="34">
        <v>2400</v>
      </c>
      <c r="U55" s="34">
        <v>1</v>
      </c>
      <c r="V55" s="36" t="s">
        <v>128</v>
      </c>
      <c r="W55"/>
      <c r="Y55"/>
      <c r="Z55"/>
      <c r="AA55"/>
      <c r="AB55"/>
      <c r="AC55"/>
      <c r="AD55"/>
      <c r="AE55"/>
    </row>
    <row r="56" spans="1:31" s="37" customFormat="1" ht="13.5">
      <c r="A56" s="24" t="s">
        <v>110</v>
      </c>
      <c r="B56" s="29" t="s">
        <v>129</v>
      </c>
      <c r="C56" s="29"/>
      <c r="D56" s="29">
        <v>2</v>
      </c>
      <c r="E56" s="29">
        <v>14</v>
      </c>
      <c r="F56" s="30">
        <v>3292</v>
      </c>
      <c r="G56" s="31">
        <f t="shared" si="1"/>
        <v>193440</v>
      </c>
      <c r="H56" s="31">
        <f t="shared" si="2"/>
        <v>120720</v>
      </c>
      <c r="I56" s="31">
        <f t="shared" si="3"/>
        <v>90720</v>
      </c>
      <c r="J56" s="32">
        <f t="shared" si="10"/>
        <v>30000</v>
      </c>
      <c r="K56" s="32">
        <f t="shared" si="9"/>
        <v>72720</v>
      </c>
      <c r="L56" s="32">
        <f t="shared" si="5"/>
        <v>14000</v>
      </c>
      <c r="M56" s="32">
        <f t="shared" si="6"/>
        <v>3600</v>
      </c>
      <c r="N56" s="33">
        <v>1920</v>
      </c>
      <c r="O56" s="33">
        <f t="shared" si="7"/>
        <v>15000</v>
      </c>
      <c r="P56" s="31">
        <v>20000</v>
      </c>
      <c r="Q56" s="31">
        <v>10000</v>
      </c>
      <c r="R56" s="31">
        <v>1000</v>
      </c>
      <c r="S56" s="31">
        <v>0</v>
      </c>
      <c r="T56" s="34">
        <v>7200</v>
      </c>
      <c r="U56" s="34">
        <v>3</v>
      </c>
      <c r="V56" s="36" t="s">
        <v>130</v>
      </c>
      <c r="W56"/>
      <c r="Y56"/>
      <c r="Z56"/>
      <c r="AA56"/>
      <c r="AB56"/>
      <c r="AC56"/>
      <c r="AD56"/>
      <c r="AE56"/>
    </row>
    <row r="57" spans="1:31" s="37" customFormat="1" ht="13.5">
      <c r="A57" s="24" t="s">
        <v>110</v>
      </c>
      <c r="B57" s="29" t="s">
        <v>131</v>
      </c>
      <c r="C57" s="29"/>
      <c r="D57" s="29">
        <v>1</v>
      </c>
      <c r="E57" s="29">
        <v>8</v>
      </c>
      <c r="F57" s="30">
        <v>1474</v>
      </c>
      <c r="G57" s="31">
        <f t="shared" si="1"/>
        <v>137938</v>
      </c>
      <c r="H57" s="31">
        <f t="shared" si="2"/>
        <v>90000</v>
      </c>
      <c r="I57" s="31">
        <f t="shared" si="3"/>
        <v>55440</v>
      </c>
      <c r="J57" s="32">
        <f t="shared" si="10"/>
        <v>20000</v>
      </c>
      <c r="K57" s="32">
        <f t="shared" si="9"/>
        <v>47938</v>
      </c>
      <c r="L57" s="32">
        <f t="shared" si="5"/>
        <v>8000</v>
      </c>
      <c r="M57" s="32">
        <f t="shared" si="6"/>
        <v>2880</v>
      </c>
      <c r="N57" s="33">
        <v>1920</v>
      </c>
      <c r="O57" s="33">
        <f t="shared" si="7"/>
        <v>0</v>
      </c>
      <c r="P57" s="31">
        <v>20000</v>
      </c>
      <c r="Q57" s="31">
        <v>10000</v>
      </c>
      <c r="R57" s="31">
        <v>338</v>
      </c>
      <c r="S57" s="31">
        <v>0</v>
      </c>
      <c r="T57" s="34">
        <v>4800</v>
      </c>
      <c r="U57" s="34">
        <v>2</v>
      </c>
      <c r="V57" s="36" t="s">
        <v>132</v>
      </c>
      <c r="W57"/>
      <c r="Y57" s="38"/>
      <c r="Z57" s="38"/>
      <c r="AA57" s="38"/>
      <c r="AB57" s="38"/>
      <c r="AC57" s="38"/>
      <c r="AD57" s="38"/>
      <c r="AE57" s="38"/>
    </row>
    <row r="58" spans="1:31" s="37" customFormat="1" ht="13.5">
      <c r="A58" s="24" t="s">
        <v>110</v>
      </c>
      <c r="B58" s="29" t="s">
        <v>133</v>
      </c>
      <c r="C58" s="29"/>
      <c r="D58" s="29">
        <v>2</v>
      </c>
      <c r="E58" s="29">
        <v>17</v>
      </c>
      <c r="F58" s="30">
        <v>3024</v>
      </c>
      <c r="G58" s="31">
        <f t="shared" si="1"/>
        <v>207799</v>
      </c>
      <c r="H58" s="31">
        <f t="shared" si="2"/>
        <v>120720</v>
      </c>
      <c r="I58" s="31">
        <f t="shared" si="3"/>
        <v>90720</v>
      </c>
      <c r="J58" s="32">
        <f t="shared" si="10"/>
        <v>30000</v>
      </c>
      <c r="K58" s="32">
        <f t="shared" si="9"/>
        <v>87079</v>
      </c>
      <c r="L58" s="32">
        <f t="shared" si="5"/>
        <v>17000</v>
      </c>
      <c r="M58" s="32">
        <f t="shared" si="6"/>
        <v>3960</v>
      </c>
      <c r="N58" s="33">
        <v>1920</v>
      </c>
      <c r="O58" s="33">
        <f t="shared" si="7"/>
        <v>15000</v>
      </c>
      <c r="P58" s="31">
        <v>20000</v>
      </c>
      <c r="Q58" s="31">
        <v>10000</v>
      </c>
      <c r="R58" s="31">
        <v>11999</v>
      </c>
      <c r="S58" s="31">
        <v>0</v>
      </c>
      <c r="T58" s="34">
        <v>7200</v>
      </c>
      <c r="U58" s="34">
        <v>3</v>
      </c>
      <c r="V58" s="36" t="s">
        <v>134</v>
      </c>
      <c r="W58"/>
      <c r="Y58" s="38"/>
      <c r="Z58" s="38"/>
      <c r="AA58" s="38"/>
      <c r="AB58" s="38"/>
      <c r="AC58" s="38"/>
      <c r="AD58" s="38"/>
      <c r="AE58" s="38"/>
    </row>
    <row r="59" spans="1:31" s="37" customFormat="1" ht="13.5">
      <c r="A59" s="24" t="s">
        <v>110</v>
      </c>
      <c r="B59" s="29" t="s">
        <v>135</v>
      </c>
      <c r="C59" s="29"/>
      <c r="D59" s="29">
        <v>1</v>
      </c>
      <c r="E59" s="29">
        <v>11</v>
      </c>
      <c r="F59" s="30">
        <v>1894</v>
      </c>
      <c r="G59" s="31">
        <f t="shared" si="1"/>
        <v>138860</v>
      </c>
      <c r="H59" s="31">
        <f t="shared" si="2"/>
        <v>90000</v>
      </c>
      <c r="I59" s="31">
        <f t="shared" si="3"/>
        <v>55440</v>
      </c>
      <c r="J59" s="32">
        <f t="shared" si="10"/>
        <v>20000</v>
      </c>
      <c r="K59" s="32">
        <f t="shared" si="9"/>
        <v>48860</v>
      </c>
      <c r="L59" s="32">
        <f t="shared" si="5"/>
        <v>11000</v>
      </c>
      <c r="M59" s="32">
        <f t="shared" si="6"/>
        <v>3240</v>
      </c>
      <c r="N59" s="33">
        <v>1920</v>
      </c>
      <c r="O59" s="33">
        <f t="shared" si="7"/>
        <v>0</v>
      </c>
      <c r="P59" s="31">
        <v>20000</v>
      </c>
      <c r="Q59" s="31">
        <v>10000</v>
      </c>
      <c r="R59" s="31">
        <v>2700</v>
      </c>
      <c r="S59" s="31">
        <v>0</v>
      </c>
      <c r="T59" s="34">
        <v>0</v>
      </c>
      <c r="U59" s="34">
        <v>0</v>
      </c>
      <c r="V59" s="36" t="s">
        <v>136</v>
      </c>
      <c r="W59"/>
    </row>
    <row r="60" spans="1:31" s="37" customFormat="1" ht="13.5">
      <c r="A60" s="24" t="s">
        <v>110</v>
      </c>
      <c r="B60" s="29" t="s">
        <v>137</v>
      </c>
      <c r="C60" s="29" t="s">
        <v>29</v>
      </c>
      <c r="D60" s="29">
        <v>3</v>
      </c>
      <c r="E60" s="29">
        <v>21</v>
      </c>
      <c r="F60" s="30">
        <v>2642</v>
      </c>
      <c r="G60" s="31">
        <f t="shared" si="1"/>
        <v>211187</v>
      </c>
      <c r="H60" s="31">
        <f t="shared" si="2"/>
        <v>97200</v>
      </c>
      <c r="I60" s="31">
        <f t="shared" si="3"/>
        <v>67200</v>
      </c>
      <c r="J60" s="32">
        <v>30000</v>
      </c>
      <c r="K60" s="32">
        <f t="shared" si="9"/>
        <v>113987</v>
      </c>
      <c r="L60" s="32">
        <f t="shared" si="5"/>
        <v>21000</v>
      </c>
      <c r="M60" s="32">
        <f t="shared" si="6"/>
        <v>4440</v>
      </c>
      <c r="N60" s="33">
        <v>1920</v>
      </c>
      <c r="O60" s="33">
        <f t="shared" si="7"/>
        <v>30000</v>
      </c>
      <c r="P60" s="31">
        <v>20000</v>
      </c>
      <c r="Q60" s="31">
        <v>10000</v>
      </c>
      <c r="R60" s="31">
        <v>11050</v>
      </c>
      <c r="S60" s="31">
        <v>5977</v>
      </c>
      <c r="T60" s="34">
        <v>9600</v>
      </c>
      <c r="U60" s="34">
        <v>4</v>
      </c>
      <c r="V60" s="36" t="s">
        <v>138</v>
      </c>
    </row>
    <row r="61" spans="1:31" s="37" customFormat="1" ht="13.5">
      <c r="A61" s="24" t="s">
        <v>110</v>
      </c>
      <c r="B61" s="29" t="s">
        <v>139</v>
      </c>
      <c r="C61" s="29"/>
      <c r="D61" s="29">
        <v>2</v>
      </c>
      <c r="E61" s="29">
        <v>13</v>
      </c>
      <c r="F61" s="30">
        <v>2379</v>
      </c>
      <c r="G61" s="31">
        <f t="shared" si="1"/>
        <v>163200</v>
      </c>
      <c r="H61" s="31">
        <f t="shared" si="2"/>
        <v>90000</v>
      </c>
      <c r="I61" s="31">
        <f t="shared" si="3"/>
        <v>67200</v>
      </c>
      <c r="J61" s="32">
        <f>IF(F61&gt;=500,IF(AND(F61&gt;=3000),30000,20000),20000)</f>
        <v>20000</v>
      </c>
      <c r="K61" s="32">
        <f t="shared" si="9"/>
        <v>73200</v>
      </c>
      <c r="L61" s="32">
        <f t="shared" si="5"/>
        <v>13000</v>
      </c>
      <c r="M61" s="32">
        <f t="shared" si="6"/>
        <v>3480</v>
      </c>
      <c r="N61" s="33">
        <v>1920</v>
      </c>
      <c r="O61" s="33">
        <f t="shared" si="7"/>
        <v>15000</v>
      </c>
      <c r="P61" s="31">
        <v>20000</v>
      </c>
      <c r="Q61" s="31">
        <v>10000</v>
      </c>
      <c r="R61" s="31">
        <v>5000</v>
      </c>
      <c r="S61" s="31">
        <v>0</v>
      </c>
      <c r="T61" s="34">
        <v>4800</v>
      </c>
      <c r="U61" s="34">
        <v>2</v>
      </c>
      <c r="V61" s="36" t="s">
        <v>140</v>
      </c>
      <c r="W61"/>
    </row>
    <row r="62" spans="1:31" s="37" customFormat="1" ht="13.5">
      <c r="A62" s="24" t="s">
        <v>110</v>
      </c>
      <c r="B62" s="29" t="s">
        <v>141</v>
      </c>
      <c r="C62" s="29"/>
      <c r="D62" s="29">
        <v>2</v>
      </c>
      <c r="E62" s="29">
        <v>26</v>
      </c>
      <c r="F62" s="30">
        <v>4182</v>
      </c>
      <c r="G62" s="31">
        <f t="shared" si="1"/>
        <v>216398</v>
      </c>
      <c r="H62" s="31">
        <f t="shared" si="2"/>
        <v>120720</v>
      </c>
      <c r="I62" s="31">
        <f t="shared" si="3"/>
        <v>90720</v>
      </c>
      <c r="J62" s="32">
        <f>IF(F62&gt;=500,IF(AND(F62&gt;=3000),30000,20000),20000)</f>
        <v>30000</v>
      </c>
      <c r="K62" s="32">
        <f t="shared" si="9"/>
        <v>95678</v>
      </c>
      <c r="L62" s="32">
        <f t="shared" si="5"/>
        <v>26000</v>
      </c>
      <c r="M62" s="32">
        <f t="shared" si="6"/>
        <v>5040</v>
      </c>
      <c r="N62" s="33">
        <v>1920</v>
      </c>
      <c r="O62" s="33">
        <f t="shared" si="7"/>
        <v>15000</v>
      </c>
      <c r="P62" s="31">
        <v>20000</v>
      </c>
      <c r="Q62" s="31">
        <v>10000</v>
      </c>
      <c r="R62" s="31">
        <v>10001</v>
      </c>
      <c r="S62" s="31">
        <v>7717</v>
      </c>
      <c r="T62" s="34">
        <v>0</v>
      </c>
      <c r="U62" s="34">
        <v>0</v>
      </c>
      <c r="V62" s="36" t="s">
        <v>142</v>
      </c>
      <c r="W62"/>
    </row>
    <row r="63" spans="1:31" s="37" customFormat="1" ht="13.5">
      <c r="A63" s="24" t="s">
        <v>110</v>
      </c>
      <c r="B63" s="29" t="s">
        <v>143</v>
      </c>
      <c r="C63" s="29"/>
      <c r="D63" s="29">
        <v>1</v>
      </c>
      <c r="E63" s="29">
        <v>14</v>
      </c>
      <c r="F63" s="30">
        <v>1691</v>
      </c>
      <c r="G63" s="31">
        <f t="shared" si="1"/>
        <v>159863</v>
      </c>
      <c r="H63" s="31">
        <f t="shared" si="2"/>
        <v>90000</v>
      </c>
      <c r="I63" s="31">
        <f t="shared" si="3"/>
        <v>55440</v>
      </c>
      <c r="J63" s="32">
        <f>IF(F63&gt;=500,IF(AND(F63&gt;=3000),30000,20000),20000)</f>
        <v>20000</v>
      </c>
      <c r="K63" s="32">
        <f t="shared" si="9"/>
        <v>69863</v>
      </c>
      <c r="L63" s="32">
        <f t="shared" si="5"/>
        <v>14000</v>
      </c>
      <c r="M63" s="32">
        <f t="shared" si="6"/>
        <v>3600</v>
      </c>
      <c r="N63" s="33">
        <v>1920</v>
      </c>
      <c r="O63" s="33">
        <f t="shared" si="7"/>
        <v>0</v>
      </c>
      <c r="P63" s="31">
        <v>20000</v>
      </c>
      <c r="Q63" s="31">
        <v>10000</v>
      </c>
      <c r="R63" s="31">
        <v>6000</v>
      </c>
      <c r="S63" s="31">
        <v>11943</v>
      </c>
      <c r="T63" s="34">
        <v>2400</v>
      </c>
      <c r="U63" s="34">
        <v>1</v>
      </c>
      <c r="V63" s="36" t="s">
        <v>144</v>
      </c>
    </row>
    <row r="64" spans="1:31" s="37" customFormat="1" ht="13.5">
      <c r="A64" s="24" t="s">
        <v>110</v>
      </c>
      <c r="B64" s="29" t="s">
        <v>145</v>
      </c>
      <c r="C64" s="29" t="s">
        <v>29</v>
      </c>
      <c r="D64" s="29">
        <v>6</v>
      </c>
      <c r="E64" s="29">
        <v>54</v>
      </c>
      <c r="F64" s="30">
        <v>5296</v>
      </c>
      <c r="G64" s="31">
        <f t="shared" si="1"/>
        <v>341364</v>
      </c>
      <c r="H64" s="31">
        <f t="shared" si="2"/>
        <v>120720</v>
      </c>
      <c r="I64" s="31">
        <f t="shared" si="3"/>
        <v>90720</v>
      </c>
      <c r="J64" s="32">
        <v>30000</v>
      </c>
      <c r="K64" s="32">
        <f t="shared" si="9"/>
        <v>220644</v>
      </c>
      <c r="L64" s="32">
        <f t="shared" si="5"/>
        <v>54000</v>
      </c>
      <c r="M64" s="32">
        <f t="shared" si="6"/>
        <v>8400</v>
      </c>
      <c r="N64" s="33">
        <v>1920</v>
      </c>
      <c r="O64" s="33">
        <f t="shared" si="7"/>
        <v>75000</v>
      </c>
      <c r="P64" s="31">
        <v>20000</v>
      </c>
      <c r="Q64" s="31">
        <v>10000</v>
      </c>
      <c r="R64" s="31">
        <v>19325</v>
      </c>
      <c r="S64" s="31">
        <v>19999</v>
      </c>
      <c r="T64" s="34">
        <v>12000</v>
      </c>
      <c r="U64" s="34">
        <v>5</v>
      </c>
      <c r="V64" s="36" t="s">
        <v>146</v>
      </c>
      <c r="W64"/>
    </row>
    <row r="65" spans="1:31" s="37" customFormat="1" ht="13.5">
      <c r="A65" s="24" t="s">
        <v>147</v>
      </c>
      <c r="B65" s="29" t="s">
        <v>148</v>
      </c>
      <c r="C65" s="29"/>
      <c r="D65" s="29">
        <v>2</v>
      </c>
      <c r="E65" s="29">
        <v>18</v>
      </c>
      <c r="F65" s="40">
        <v>2693</v>
      </c>
      <c r="G65" s="31">
        <f t="shared" si="1"/>
        <v>168785</v>
      </c>
      <c r="H65" s="31">
        <f t="shared" si="2"/>
        <v>90000</v>
      </c>
      <c r="I65" s="31">
        <f t="shared" si="3"/>
        <v>67200</v>
      </c>
      <c r="J65" s="32">
        <f t="shared" ref="J65:J72" si="11">IF(F65&gt;=500,IF(AND(F65&gt;=3000),30000,20000),20000)</f>
        <v>20000</v>
      </c>
      <c r="K65" s="32">
        <f t="shared" si="9"/>
        <v>78785</v>
      </c>
      <c r="L65" s="32">
        <f t="shared" si="5"/>
        <v>18000</v>
      </c>
      <c r="M65" s="32">
        <f t="shared" si="6"/>
        <v>4080</v>
      </c>
      <c r="N65" s="33">
        <v>1920</v>
      </c>
      <c r="O65" s="33">
        <f t="shared" si="7"/>
        <v>15000</v>
      </c>
      <c r="P65" s="31">
        <v>20000</v>
      </c>
      <c r="Q65" s="31">
        <v>10000</v>
      </c>
      <c r="R65" s="31">
        <v>1700</v>
      </c>
      <c r="S65" s="31">
        <v>3285</v>
      </c>
      <c r="T65" s="34">
        <v>4800</v>
      </c>
      <c r="U65" s="34">
        <v>2</v>
      </c>
      <c r="V65" s="36" t="s">
        <v>149</v>
      </c>
      <c r="W65"/>
    </row>
    <row r="66" spans="1:31" s="37" customFormat="1" ht="13.5">
      <c r="A66" s="24" t="s">
        <v>147</v>
      </c>
      <c r="B66" s="29" t="s">
        <v>150</v>
      </c>
      <c r="C66" s="29"/>
      <c r="D66" s="29">
        <v>1</v>
      </c>
      <c r="E66" s="29">
        <v>11</v>
      </c>
      <c r="F66" s="40">
        <v>1480</v>
      </c>
      <c r="G66" s="31">
        <f t="shared" si="1"/>
        <v>146073</v>
      </c>
      <c r="H66" s="31">
        <f t="shared" si="2"/>
        <v>90000</v>
      </c>
      <c r="I66" s="31">
        <f t="shared" si="3"/>
        <v>55440</v>
      </c>
      <c r="J66" s="32">
        <f t="shared" si="11"/>
        <v>20000</v>
      </c>
      <c r="K66" s="32">
        <f t="shared" ref="K66:K129" si="12">SUM(L66:T66)</f>
        <v>56073</v>
      </c>
      <c r="L66" s="32">
        <f t="shared" si="5"/>
        <v>11000</v>
      </c>
      <c r="M66" s="32">
        <f t="shared" si="6"/>
        <v>3240</v>
      </c>
      <c r="N66" s="33">
        <v>1920</v>
      </c>
      <c r="O66" s="33">
        <f t="shared" si="7"/>
        <v>0</v>
      </c>
      <c r="P66" s="31">
        <v>20000</v>
      </c>
      <c r="Q66" s="31">
        <v>10000</v>
      </c>
      <c r="R66" s="31">
        <v>2713</v>
      </c>
      <c r="S66" s="31">
        <v>0</v>
      </c>
      <c r="T66" s="34">
        <v>7200</v>
      </c>
      <c r="U66" s="34">
        <v>3</v>
      </c>
      <c r="V66" s="36" t="s">
        <v>151</v>
      </c>
      <c r="W66" s="39"/>
    </row>
    <row r="67" spans="1:31" s="37" customFormat="1" ht="13.5">
      <c r="A67" s="24" t="s">
        <v>147</v>
      </c>
      <c r="B67" s="29" t="s">
        <v>152</v>
      </c>
      <c r="C67" s="29"/>
      <c r="D67" s="29">
        <v>2</v>
      </c>
      <c r="E67" s="29">
        <v>16</v>
      </c>
      <c r="F67" s="40">
        <v>2719</v>
      </c>
      <c r="G67" s="31">
        <f t="shared" si="1"/>
        <v>164760</v>
      </c>
      <c r="H67" s="31">
        <f t="shared" si="2"/>
        <v>90000</v>
      </c>
      <c r="I67" s="31">
        <f t="shared" si="3"/>
        <v>67200</v>
      </c>
      <c r="J67" s="32">
        <f t="shared" si="11"/>
        <v>20000</v>
      </c>
      <c r="K67" s="32">
        <f t="shared" si="12"/>
        <v>74760</v>
      </c>
      <c r="L67" s="32">
        <f t="shared" si="5"/>
        <v>16000</v>
      </c>
      <c r="M67" s="32">
        <f t="shared" si="6"/>
        <v>3840</v>
      </c>
      <c r="N67" s="33">
        <v>1920</v>
      </c>
      <c r="O67" s="33">
        <f t="shared" si="7"/>
        <v>15000</v>
      </c>
      <c r="P67" s="31">
        <v>20000</v>
      </c>
      <c r="Q67" s="31">
        <v>10000</v>
      </c>
      <c r="R67" s="31">
        <v>2800</v>
      </c>
      <c r="S67" s="31">
        <v>0</v>
      </c>
      <c r="T67" s="34">
        <v>5200</v>
      </c>
      <c r="U67" s="34">
        <v>3</v>
      </c>
      <c r="V67" s="36" t="s">
        <v>153</v>
      </c>
      <c r="W67"/>
      <c r="Y67"/>
      <c r="Z67"/>
      <c r="AA67"/>
      <c r="AB67"/>
      <c r="AC67"/>
      <c r="AD67"/>
      <c r="AE67"/>
    </row>
    <row r="68" spans="1:31" s="37" customFormat="1" ht="13.5">
      <c r="A68" s="24" t="s">
        <v>147</v>
      </c>
      <c r="B68" s="29" t="s">
        <v>154</v>
      </c>
      <c r="C68" s="29"/>
      <c r="D68" s="29">
        <v>2</v>
      </c>
      <c r="E68" s="29">
        <v>16</v>
      </c>
      <c r="F68" s="30">
        <v>1804</v>
      </c>
      <c r="G68" s="31">
        <f t="shared" si="1"/>
        <v>171795</v>
      </c>
      <c r="H68" s="31">
        <f t="shared" si="2"/>
        <v>90000</v>
      </c>
      <c r="I68" s="31">
        <f t="shared" si="3"/>
        <v>55440</v>
      </c>
      <c r="J68" s="32">
        <f t="shared" si="11"/>
        <v>20000</v>
      </c>
      <c r="K68" s="32">
        <f t="shared" si="12"/>
        <v>81795</v>
      </c>
      <c r="L68" s="32">
        <f t="shared" si="5"/>
        <v>16000</v>
      </c>
      <c r="M68" s="32">
        <f t="shared" si="6"/>
        <v>3840</v>
      </c>
      <c r="N68" s="33">
        <v>1920</v>
      </c>
      <c r="O68" s="33">
        <f t="shared" si="7"/>
        <v>15000</v>
      </c>
      <c r="P68" s="31">
        <v>20000</v>
      </c>
      <c r="Q68" s="31">
        <v>10000</v>
      </c>
      <c r="R68" s="31">
        <v>0</v>
      </c>
      <c r="S68" s="31">
        <v>5435</v>
      </c>
      <c r="T68" s="34">
        <v>9600</v>
      </c>
      <c r="U68" s="34">
        <v>4</v>
      </c>
      <c r="V68" s="36" t="s">
        <v>155</v>
      </c>
      <c r="Y68"/>
      <c r="Z68"/>
      <c r="AA68"/>
      <c r="AB68"/>
      <c r="AC68"/>
      <c r="AD68"/>
      <c r="AE68"/>
    </row>
    <row r="69" spans="1:31" s="37" customFormat="1" ht="13.5">
      <c r="A69" s="24" t="s">
        <v>147</v>
      </c>
      <c r="B69" s="29" t="s">
        <v>156</v>
      </c>
      <c r="C69" s="29"/>
      <c r="D69" s="29">
        <v>2</v>
      </c>
      <c r="E69" s="29">
        <v>20</v>
      </c>
      <c r="F69" s="40">
        <v>2805</v>
      </c>
      <c r="G69" s="31">
        <f t="shared" si="1"/>
        <v>175534</v>
      </c>
      <c r="H69" s="31">
        <f t="shared" si="2"/>
        <v>90000</v>
      </c>
      <c r="I69" s="31">
        <f t="shared" si="3"/>
        <v>67200</v>
      </c>
      <c r="J69" s="32">
        <f t="shared" si="11"/>
        <v>20000</v>
      </c>
      <c r="K69" s="32">
        <f t="shared" si="12"/>
        <v>85534</v>
      </c>
      <c r="L69" s="32">
        <f t="shared" si="5"/>
        <v>20000</v>
      </c>
      <c r="M69" s="32">
        <f t="shared" si="6"/>
        <v>4320</v>
      </c>
      <c r="N69" s="33">
        <v>1920</v>
      </c>
      <c r="O69" s="33">
        <f t="shared" si="7"/>
        <v>15000</v>
      </c>
      <c r="P69" s="31">
        <v>20000</v>
      </c>
      <c r="Q69" s="31">
        <v>10000</v>
      </c>
      <c r="R69" s="31">
        <v>6374</v>
      </c>
      <c r="S69" s="31">
        <v>720</v>
      </c>
      <c r="T69" s="34">
        <v>7200</v>
      </c>
      <c r="U69" s="34">
        <v>3</v>
      </c>
      <c r="V69" s="36" t="s">
        <v>157</v>
      </c>
      <c r="W69"/>
      <c r="Y69"/>
      <c r="Z69"/>
      <c r="AA69"/>
      <c r="AB69"/>
      <c r="AC69"/>
      <c r="AD69"/>
      <c r="AE69"/>
    </row>
    <row r="70" spans="1:31" s="37" customFormat="1" ht="13.5">
      <c r="A70" s="24" t="s">
        <v>147</v>
      </c>
      <c r="B70" s="29" t="s">
        <v>158</v>
      </c>
      <c r="C70" s="29"/>
      <c r="D70" s="29">
        <v>2</v>
      </c>
      <c r="E70" s="29">
        <v>19</v>
      </c>
      <c r="F70" s="40">
        <v>2826</v>
      </c>
      <c r="G70" s="31">
        <f t="shared" ref="G70:G133" si="13">H70+K70</f>
        <v>172622</v>
      </c>
      <c r="H70" s="31">
        <f t="shared" ref="H70:H82" si="14">IF(I70+J70&gt;=10000,IF(AND(I70+J70&gt;=90000),(I70+J70),90000),90000)</f>
        <v>90000</v>
      </c>
      <c r="I70" s="31">
        <f t="shared" ref="I70:I86" si="15">IF(F70&gt;=1000,IF((F70&gt;=2000),IF(AND(F70&gt;=3000),90720,67200),55440),43680)</f>
        <v>67200</v>
      </c>
      <c r="J70" s="32">
        <f t="shared" si="11"/>
        <v>20000</v>
      </c>
      <c r="K70" s="32">
        <f t="shared" si="12"/>
        <v>82622</v>
      </c>
      <c r="L70" s="32">
        <f t="shared" ref="L70:L133" si="16">E70*1000</f>
        <v>19000</v>
      </c>
      <c r="M70" s="32">
        <f t="shared" ref="M70:M86" si="17">1920+E70*120</f>
        <v>4200</v>
      </c>
      <c r="N70" s="33">
        <v>1920</v>
      </c>
      <c r="O70" s="33">
        <f t="shared" si="7"/>
        <v>15000</v>
      </c>
      <c r="P70" s="31">
        <v>20000</v>
      </c>
      <c r="Q70" s="31">
        <v>10000</v>
      </c>
      <c r="R70" s="31">
        <v>1822</v>
      </c>
      <c r="S70" s="31">
        <v>1080</v>
      </c>
      <c r="T70" s="34">
        <v>9600</v>
      </c>
      <c r="U70" s="34">
        <v>4</v>
      </c>
      <c r="V70" s="36" t="s">
        <v>159</v>
      </c>
      <c r="W70"/>
      <c r="Y70"/>
      <c r="Z70"/>
      <c r="AA70"/>
      <c r="AB70"/>
      <c r="AC70"/>
      <c r="AD70"/>
      <c r="AE70"/>
    </row>
    <row r="71" spans="1:31" s="37" customFormat="1" ht="13.5">
      <c r="A71" s="24" t="s">
        <v>147</v>
      </c>
      <c r="B71" s="29" t="s">
        <v>131</v>
      </c>
      <c r="C71" s="29"/>
      <c r="D71" s="29">
        <v>2</v>
      </c>
      <c r="E71" s="29">
        <v>25</v>
      </c>
      <c r="F71" s="40">
        <v>3798</v>
      </c>
      <c r="G71" s="31">
        <f t="shared" si="13"/>
        <v>213258</v>
      </c>
      <c r="H71" s="31">
        <f t="shared" si="14"/>
        <v>120720</v>
      </c>
      <c r="I71" s="31">
        <f t="shared" si="15"/>
        <v>90720</v>
      </c>
      <c r="J71" s="32">
        <f t="shared" si="11"/>
        <v>30000</v>
      </c>
      <c r="K71" s="32">
        <f t="shared" si="12"/>
        <v>92538</v>
      </c>
      <c r="L71" s="32">
        <f t="shared" si="16"/>
        <v>25000</v>
      </c>
      <c r="M71" s="32">
        <f t="shared" si="17"/>
        <v>4920</v>
      </c>
      <c r="N71" s="33">
        <v>1920</v>
      </c>
      <c r="O71" s="33">
        <f t="shared" ref="O71:O134" si="18">(D71-1)*15000</f>
        <v>15000</v>
      </c>
      <c r="P71" s="31">
        <v>20000</v>
      </c>
      <c r="Q71" s="31">
        <v>10000</v>
      </c>
      <c r="R71" s="31">
        <v>0</v>
      </c>
      <c r="S71" s="31">
        <v>3698</v>
      </c>
      <c r="T71" s="34">
        <v>12000</v>
      </c>
      <c r="U71" s="34">
        <v>5</v>
      </c>
      <c r="V71" s="36" t="s">
        <v>160</v>
      </c>
      <c r="W71"/>
      <c r="Y71"/>
      <c r="Z71"/>
      <c r="AA71"/>
      <c r="AB71"/>
      <c r="AC71"/>
      <c r="AD71"/>
      <c r="AE71"/>
    </row>
    <row r="72" spans="1:31" s="44" customFormat="1">
      <c r="A72" s="24" t="s">
        <v>147</v>
      </c>
      <c r="B72" s="43" t="s">
        <v>161</v>
      </c>
      <c r="C72" s="29"/>
      <c r="D72" s="29">
        <v>1</v>
      </c>
      <c r="E72" s="29">
        <v>9</v>
      </c>
      <c r="F72" s="40">
        <v>1700</v>
      </c>
      <c r="G72" s="31">
        <f t="shared" si="13"/>
        <v>140966</v>
      </c>
      <c r="H72" s="31">
        <f t="shared" si="14"/>
        <v>90000</v>
      </c>
      <c r="I72" s="31">
        <f t="shared" si="15"/>
        <v>55440</v>
      </c>
      <c r="J72" s="32">
        <f t="shared" si="11"/>
        <v>20000</v>
      </c>
      <c r="K72" s="32">
        <f t="shared" si="12"/>
        <v>50966</v>
      </c>
      <c r="L72" s="32">
        <f t="shared" si="16"/>
        <v>9000</v>
      </c>
      <c r="M72" s="32">
        <f t="shared" si="17"/>
        <v>3000</v>
      </c>
      <c r="N72" s="33">
        <v>1920</v>
      </c>
      <c r="O72" s="33">
        <f t="shared" si="18"/>
        <v>0</v>
      </c>
      <c r="P72" s="31">
        <v>20000</v>
      </c>
      <c r="Q72" s="31">
        <v>10000</v>
      </c>
      <c r="R72" s="31">
        <v>1881</v>
      </c>
      <c r="S72" s="31">
        <v>2765</v>
      </c>
      <c r="T72" s="34">
        <v>2400</v>
      </c>
      <c r="U72" s="34">
        <v>1</v>
      </c>
      <c r="V72" s="36" t="s">
        <v>162</v>
      </c>
      <c r="W72" s="37"/>
      <c r="Y72"/>
      <c r="Z72"/>
      <c r="AA72"/>
      <c r="AB72"/>
      <c r="AC72"/>
      <c r="AD72"/>
      <c r="AE72"/>
    </row>
    <row r="73" spans="1:31" s="37" customFormat="1" ht="13.5">
      <c r="A73" s="24" t="s">
        <v>147</v>
      </c>
      <c r="B73" s="29" t="s">
        <v>163</v>
      </c>
      <c r="C73" s="29" t="s">
        <v>29</v>
      </c>
      <c r="D73" s="29">
        <v>3</v>
      </c>
      <c r="E73" s="29">
        <v>26</v>
      </c>
      <c r="F73" s="30">
        <v>2822</v>
      </c>
      <c r="G73" s="31">
        <f t="shared" si="13"/>
        <v>228570</v>
      </c>
      <c r="H73" s="31">
        <f t="shared" si="14"/>
        <v>97200</v>
      </c>
      <c r="I73" s="31">
        <f t="shared" si="15"/>
        <v>67200</v>
      </c>
      <c r="J73" s="32">
        <v>30000</v>
      </c>
      <c r="K73" s="32">
        <f t="shared" si="12"/>
        <v>131370</v>
      </c>
      <c r="L73" s="32">
        <f t="shared" si="16"/>
        <v>26000</v>
      </c>
      <c r="M73" s="32">
        <f t="shared" si="17"/>
        <v>5040</v>
      </c>
      <c r="N73" s="33">
        <v>1920</v>
      </c>
      <c r="O73" s="33">
        <f t="shared" si="18"/>
        <v>30000</v>
      </c>
      <c r="P73" s="31">
        <v>20000</v>
      </c>
      <c r="Q73" s="31">
        <v>10000</v>
      </c>
      <c r="R73" s="31">
        <v>13950</v>
      </c>
      <c r="S73" s="31">
        <v>17260</v>
      </c>
      <c r="T73" s="34">
        <v>7200</v>
      </c>
      <c r="U73" s="34">
        <v>3</v>
      </c>
      <c r="V73" s="36" t="s">
        <v>164</v>
      </c>
      <c r="W73"/>
    </row>
    <row r="74" spans="1:31" s="37" customFormat="1" ht="13.5">
      <c r="A74" s="24" t="s">
        <v>147</v>
      </c>
      <c r="B74" s="29" t="s">
        <v>165</v>
      </c>
      <c r="C74" s="29"/>
      <c r="D74" s="29">
        <v>2</v>
      </c>
      <c r="E74" s="29">
        <v>17</v>
      </c>
      <c r="F74" s="40">
        <v>2916</v>
      </c>
      <c r="G74" s="31">
        <f t="shared" si="13"/>
        <v>170029</v>
      </c>
      <c r="H74" s="31">
        <f t="shared" si="14"/>
        <v>90000</v>
      </c>
      <c r="I74" s="31">
        <f t="shared" si="15"/>
        <v>67200</v>
      </c>
      <c r="J74" s="32">
        <f>IF(F74&gt;=500,IF(AND(F74&gt;=3000),30000,20000),20000)</f>
        <v>20000</v>
      </c>
      <c r="K74" s="32">
        <f t="shared" si="12"/>
        <v>80029</v>
      </c>
      <c r="L74" s="32">
        <f t="shared" si="16"/>
        <v>17000</v>
      </c>
      <c r="M74" s="32">
        <f t="shared" si="17"/>
        <v>3960</v>
      </c>
      <c r="N74" s="33">
        <v>1920</v>
      </c>
      <c r="O74" s="33">
        <f t="shared" si="18"/>
        <v>15000</v>
      </c>
      <c r="P74" s="31">
        <v>20000</v>
      </c>
      <c r="Q74" s="31">
        <v>10000</v>
      </c>
      <c r="R74" s="31">
        <v>4440</v>
      </c>
      <c r="S74" s="31">
        <v>509</v>
      </c>
      <c r="T74" s="34">
        <v>7200</v>
      </c>
      <c r="U74" s="34">
        <v>3</v>
      </c>
      <c r="V74" s="36" t="s">
        <v>166</v>
      </c>
      <c r="W74"/>
      <c r="Y74"/>
      <c r="Z74"/>
      <c r="AA74"/>
      <c r="AB74"/>
      <c r="AC74"/>
      <c r="AD74"/>
      <c r="AE74"/>
    </row>
    <row r="75" spans="1:31" s="37" customFormat="1" ht="13.5">
      <c r="A75" s="24" t="s">
        <v>147</v>
      </c>
      <c r="B75" s="29" t="s">
        <v>167</v>
      </c>
      <c r="C75" s="29"/>
      <c r="D75" s="29">
        <v>1</v>
      </c>
      <c r="E75" s="29">
        <v>14</v>
      </c>
      <c r="F75" s="40">
        <v>2300</v>
      </c>
      <c r="G75" s="31">
        <f t="shared" si="13"/>
        <v>151910</v>
      </c>
      <c r="H75" s="31">
        <f t="shared" si="14"/>
        <v>90000</v>
      </c>
      <c r="I75" s="31">
        <f t="shared" si="15"/>
        <v>67200</v>
      </c>
      <c r="J75" s="32">
        <f>IF(F75&gt;=500,IF(AND(F75&gt;=3000),30000,20000),20000)</f>
        <v>20000</v>
      </c>
      <c r="K75" s="32">
        <f t="shared" si="12"/>
        <v>61910</v>
      </c>
      <c r="L75" s="32">
        <f t="shared" si="16"/>
        <v>14000</v>
      </c>
      <c r="M75" s="32">
        <f t="shared" si="17"/>
        <v>3600</v>
      </c>
      <c r="N75" s="33">
        <v>1920</v>
      </c>
      <c r="O75" s="33">
        <f t="shared" si="18"/>
        <v>0</v>
      </c>
      <c r="P75" s="31">
        <v>20000</v>
      </c>
      <c r="Q75" s="31">
        <v>10000</v>
      </c>
      <c r="R75" s="31">
        <v>6000</v>
      </c>
      <c r="S75" s="31">
        <v>1590</v>
      </c>
      <c r="T75" s="34">
        <v>4800</v>
      </c>
      <c r="U75" s="34">
        <v>2</v>
      </c>
      <c r="V75" s="36" t="s">
        <v>168</v>
      </c>
      <c r="Y75"/>
      <c r="Z75"/>
      <c r="AA75"/>
      <c r="AB75"/>
      <c r="AC75"/>
      <c r="AD75"/>
      <c r="AE75"/>
    </row>
    <row r="76" spans="1:31" s="37" customFormat="1" ht="13.5">
      <c r="A76" s="24" t="s">
        <v>147</v>
      </c>
      <c r="B76" s="29" t="s">
        <v>169</v>
      </c>
      <c r="C76" s="29" t="s">
        <v>29</v>
      </c>
      <c r="D76" s="29">
        <v>3</v>
      </c>
      <c r="E76" s="29">
        <v>25</v>
      </c>
      <c r="F76" s="30">
        <v>2681</v>
      </c>
      <c r="G76" s="31">
        <f t="shared" si="13"/>
        <v>227591</v>
      </c>
      <c r="H76" s="31">
        <f t="shared" si="14"/>
        <v>97200</v>
      </c>
      <c r="I76" s="31">
        <f t="shared" si="15"/>
        <v>67200</v>
      </c>
      <c r="J76" s="32">
        <v>30000</v>
      </c>
      <c r="K76" s="32">
        <f t="shared" si="12"/>
        <v>130391</v>
      </c>
      <c r="L76" s="32">
        <f t="shared" si="16"/>
        <v>25000</v>
      </c>
      <c r="M76" s="32">
        <f t="shared" si="17"/>
        <v>4920</v>
      </c>
      <c r="N76" s="33">
        <v>1920</v>
      </c>
      <c r="O76" s="33">
        <f t="shared" si="18"/>
        <v>30000</v>
      </c>
      <c r="P76" s="31">
        <v>20000</v>
      </c>
      <c r="Q76" s="31">
        <v>10000</v>
      </c>
      <c r="R76" s="31">
        <v>13444</v>
      </c>
      <c r="S76" s="31">
        <v>17907</v>
      </c>
      <c r="T76" s="34">
        <v>7200</v>
      </c>
      <c r="U76" s="34">
        <v>3</v>
      </c>
      <c r="V76" s="36" t="s">
        <v>170</v>
      </c>
      <c r="W76"/>
    </row>
    <row r="77" spans="1:31" s="37" customFormat="1" ht="13.5">
      <c r="A77" s="24" t="s">
        <v>147</v>
      </c>
      <c r="B77" s="29" t="s">
        <v>171</v>
      </c>
      <c r="C77" s="29"/>
      <c r="D77" s="29">
        <v>2</v>
      </c>
      <c r="E77" s="29">
        <v>20</v>
      </c>
      <c r="F77" s="40">
        <v>3769</v>
      </c>
      <c r="G77" s="31">
        <f t="shared" si="13"/>
        <v>200696</v>
      </c>
      <c r="H77" s="31">
        <f t="shared" si="14"/>
        <v>120720</v>
      </c>
      <c r="I77" s="31">
        <f t="shared" si="15"/>
        <v>90720</v>
      </c>
      <c r="J77" s="32">
        <f>IF(F77&gt;=500,IF(AND(F77&gt;=3000),30000,20000),20000)</f>
        <v>30000</v>
      </c>
      <c r="K77" s="32">
        <f t="shared" si="12"/>
        <v>79976</v>
      </c>
      <c r="L77" s="32">
        <f t="shared" si="16"/>
        <v>20000</v>
      </c>
      <c r="M77" s="32">
        <f t="shared" si="17"/>
        <v>4320</v>
      </c>
      <c r="N77" s="33">
        <v>1920</v>
      </c>
      <c r="O77" s="33">
        <f t="shared" si="18"/>
        <v>15000</v>
      </c>
      <c r="P77" s="31">
        <v>20000</v>
      </c>
      <c r="Q77" s="31">
        <v>10000</v>
      </c>
      <c r="R77" s="31">
        <v>5931</v>
      </c>
      <c r="S77" s="31">
        <v>405</v>
      </c>
      <c r="T77" s="34">
        <v>2400</v>
      </c>
      <c r="U77" s="34">
        <v>1</v>
      </c>
      <c r="V77" s="36" t="s">
        <v>172</v>
      </c>
      <c r="W77"/>
      <c r="Y77"/>
      <c r="Z77"/>
      <c r="AA77"/>
      <c r="AB77"/>
      <c r="AC77"/>
      <c r="AD77"/>
      <c r="AE77"/>
    </row>
    <row r="78" spans="1:31" s="37" customFormat="1" ht="13.5">
      <c r="A78" s="24" t="s">
        <v>147</v>
      </c>
      <c r="B78" s="29" t="s">
        <v>173</v>
      </c>
      <c r="C78" s="29" t="s">
        <v>29</v>
      </c>
      <c r="D78" s="29">
        <v>2</v>
      </c>
      <c r="E78" s="29">
        <v>23</v>
      </c>
      <c r="F78" s="30">
        <v>2032</v>
      </c>
      <c r="G78" s="31">
        <f t="shared" si="13"/>
        <v>196692</v>
      </c>
      <c r="H78" s="31">
        <f t="shared" si="14"/>
        <v>97200</v>
      </c>
      <c r="I78" s="31">
        <f t="shared" si="15"/>
        <v>67200</v>
      </c>
      <c r="J78" s="32">
        <v>30000</v>
      </c>
      <c r="K78" s="32">
        <f t="shared" si="12"/>
        <v>99492</v>
      </c>
      <c r="L78" s="32">
        <f t="shared" si="16"/>
        <v>23000</v>
      </c>
      <c r="M78" s="32">
        <f t="shared" si="17"/>
        <v>4680</v>
      </c>
      <c r="N78" s="33">
        <v>1920</v>
      </c>
      <c r="O78" s="33">
        <f t="shared" si="18"/>
        <v>15000</v>
      </c>
      <c r="P78" s="31">
        <v>20000</v>
      </c>
      <c r="Q78" s="31">
        <v>10000</v>
      </c>
      <c r="R78" s="31">
        <v>12700</v>
      </c>
      <c r="S78" s="31">
        <v>4992</v>
      </c>
      <c r="T78" s="34">
        <v>7200</v>
      </c>
      <c r="U78" s="34">
        <v>3</v>
      </c>
      <c r="V78" s="36" t="s">
        <v>174</v>
      </c>
      <c r="W78"/>
    </row>
    <row r="79" spans="1:31" s="37" customFormat="1" ht="13.5">
      <c r="A79" s="24" t="s">
        <v>147</v>
      </c>
      <c r="B79" s="29" t="s">
        <v>175</v>
      </c>
      <c r="C79" s="29" t="s">
        <v>29</v>
      </c>
      <c r="D79" s="29">
        <v>2</v>
      </c>
      <c r="E79" s="29">
        <v>17</v>
      </c>
      <c r="F79" s="40">
        <v>2450</v>
      </c>
      <c r="G79" s="31">
        <f t="shared" si="13"/>
        <v>180654</v>
      </c>
      <c r="H79" s="31">
        <f t="shared" si="14"/>
        <v>97200</v>
      </c>
      <c r="I79" s="31">
        <f t="shared" si="15"/>
        <v>67200</v>
      </c>
      <c r="J79" s="32">
        <v>30000</v>
      </c>
      <c r="K79" s="32">
        <f t="shared" si="12"/>
        <v>83454</v>
      </c>
      <c r="L79" s="32">
        <f t="shared" si="16"/>
        <v>17000</v>
      </c>
      <c r="M79" s="32">
        <f t="shared" si="17"/>
        <v>3960</v>
      </c>
      <c r="N79" s="33">
        <v>1920</v>
      </c>
      <c r="O79" s="33">
        <f t="shared" si="18"/>
        <v>15000</v>
      </c>
      <c r="P79" s="31">
        <v>20000</v>
      </c>
      <c r="Q79" s="31">
        <v>10000</v>
      </c>
      <c r="R79" s="31">
        <v>5000</v>
      </c>
      <c r="S79" s="31">
        <v>974</v>
      </c>
      <c r="T79" s="34">
        <v>9600</v>
      </c>
      <c r="U79" s="34">
        <v>4</v>
      </c>
      <c r="V79" s="36" t="s">
        <v>176</v>
      </c>
      <c r="W79"/>
    </row>
    <row r="80" spans="1:31" s="37" customFormat="1" ht="13.5">
      <c r="A80" s="24" t="s">
        <v>147</v>
      </c>
      <c r="B80" s="29" t="s">
        <v>177</v>
      </c>
      <c r="C80" s="29"/>
      <c r="D80" s="29">
        <v>1</v>
      </c>
      <c r="E80" s="29">
        <v>11</v>
      </c>
      <c r="F80" s="40">
        <v>2001</v>
      </c>
      <c r="G80" s="31">
        <f t="shared" si="13"/>
        <v>138442</v>
      </c>
      <c r="H80" s="31">
        <f t="shared" si="14"/>
        <v>90000</v>
      </c>
      <c r="I80" s="31">
        <f t="shared" si="15"/>
        <v>67200</v>
      </c>
      <c r="J80" s="32">
        <f>IF(F80&gt;=500,IF(AND(F80&gt;=3000),30000,20000),20000)</f>
        <v>20000</v>
      </c>
      <c r="K80" s="32">
        <f t="shared" si="12"/>
        <v>48442</v>
      </c>
      <c r="L80" s="32">
        <f t="shared" si="16"/>
        <v>11000</v>
      </c>
      <c r="M80" s="32">
        <f t="shared" si="17"/>
        <v>3240</v>
      </c>
      <c r="N80" s="33">
        <v>1920</v>
      </c>
      <c r="O80" s="33">
        <f t="shared" si="18"/>
        <v>0</v>
      </c>
      <c r="P80" s="31">
        <v>20000</v>
      </c>
      <c r="Q80" s="31">
        <v>10000</v>
      </c>
      <c r="R80" s="31">
        <v>1500</v>
      </c>
      <c r="S80" s="31">
        <v>782</v>
      </c>
      <c r="T80" s="34">
        <v>0</v>
      </c>
      <c r="U80" s="34">
        <v>0</v>
      </c>
      <c r="V80" s="36" t="s">
        <v>178</v>
      </c>
      <c r="Y80"/>
      <c r="Z80"/>
      <c r="AA80"/>
      <c r="AB80"/>
      <c r="AC80"/>
      <c r="AD80"/>
      <c r="AE80"/>
    </row>
    <row r="81" spans="1:31" s="37" customFormat="1" ht="13.5">
      <c r="A81" s="24" t="s">
        <v>147</v>
      </c>
      <c r="B81" s="29" t="s">
        <v>179</v>
      </c>
      <c r="C81" s="29"/>
      <c r="D81" s="29">
        <v>1</v>
      </c>
      <c r="E81" s="29">
        <v>12</v>
      </c>
      <c r="F81" s="40">
        <v>1956</v>
      </c>
      <c r="G81" s="31">
        <f t="shared" si="13"/>
        <v>154743</v>
      </c>
      <c r="H81" s="31">
        <f t="shared" si="14"/>
        <v>90000</v>
      </c>
      <c r="I81" s="31">
        <f t="shared" si="15"/>
        <v>55440</v>
      </c>
      <c r="J81" s="32">
        <f>IF(F81&gt;=500,IF(AND(F81&gt;=3000),30000,20000),20000)</f>
        <v>20000</v>
      </c>
      <c r="K81" s="32">
        <f t="shared" si="12"/>
        <v>64743</v>
      </c>
      <c r="L81" s="32">
        <f t="shared" si="16"/>
        <v>12000</v>
      </c>
      <c r="M81" s="32">
        <f t="shared" si="17"/>
        <v>3360</v>
      </c>
      <c r="N81" s="33">
        <v>1920</v>
      </c>
      <c r="O81" s="33">
        <f t="shared" si="18"/>
        <v>0</v>
      </c>
      <c r="P81" s="31">
        <v>20000</v>
      </c>
      <c r="Q81" s="31">
        <v>10000</v>
      </c>
      <c r="R81" s="31">
        <v>2394</v>
      </c>
      <c r="S81" s="31">
        <v>7869</v>
      </c>
      <c r="T81" s="34">
        <v>7200</v>
      </c>
      <c r="U81" s="34">
        <v>3</v>
      </c>
      <c r="V81" s="36" t="s">
        <v>180</v>
      </c>
      <c r="Y81"/>
      <c r="Z81"/>
      <c r="AA81"/>
      <c r="AB81"/>
      <c r="AC81"/>
      <c r="AD81"/>
      <c r="AE81"/>
    </row>
    <row r="82" spans="1:31" s="44" customFormat="1">
      <c r="A82" s="24" t="s">
        <v>147</v>
      </c>
      <c r="B82" s="29" t="s">
        <v>181</v>
      </c>
      <c r="C82" s="29" t="s">
        <v>29</v>
      </c>
      <c r="D82" s="29">
        <v>3</v>
      </c>
      <c r="E82" s="29">
        <v>25</v>
      </c>
      <c r="F82" s="30">
        <v>2267</v>
      </c>
      <c r="G82" s="31">
        <f t="shared" si="13"/>
        <v>225462</v>
      </c>
      <c r="H82" s="31">
        <f t="shared" si="14"/>
        <v>97200</v>
      </c>
      <c r="I82" s="31">
        <f t="shared" si="15"/>
        <v>67200</v>
      </c>
      <c r="J82" s="32">
        <v>30000</v>
      </c>
      <c r="K82" s="32">
        <f t="shared" si="12"/>
        <v>128262</v>
      </c>
      <c r="L82" s="32">
        <f t="shared" si="16"/>
        <v>25000</v>
      </c>
      <c r="M82" s="32">
        <f t="shared" si="17"/>
        <v>4920</v>
      </c>
      <c r="N82" s="33">
        <v>1920</v>
      </c>
      <c r="O82" s="33">
        <f t="shared" si="18"/>
        <v>30000</v>
      </c>
      <c r="P82" s="31">
        <v>20000</v>
      </c>
      <c r="Q82" s="31">
        <v>10000</v>
      </c>
      <c r="R82" s="31">
        <v>7371</v>
      </c>
      <c r="S82" s="31">
        <v>21851</v>
      </c>
      <c r="T82" s="34">
        <v>7200</v>
      </c>
      <c r="U82" s="34">
        <v>3</v>
      </c>
      <c r="V82" s="36" t="s">
        <v>182</v>
      </c>
      <c r="W82" s="37"/>
      <c r="Y82" s="37"/>
      <c r="Z82" s="37"/>
      <c r="AA82" s="37"/>
      <c r="AB82" s="37"/>
      <c r="AC82" s="37"/>
      <c r="AD82" s="37"/>
      <c r="AE82" s="37"/>
    </row>
    <row r="83" spans="1:31" s="37" customFormat="1" ht="13.5">
      <c r="A83" s="24" t="s">
        <v>147</v>
      </c>
      <c r="B83" s="29" t="s">
        <v>183</v>
      </c>
      <c r="C83" s="29"/>
      <c r="D83" s="29">
        <v>0</v>
      </c>
      <c r="E83" s="29">
        <v>0</v>
      </c>
      <c r="F83" s="30">
        <v>0</v>
      </c>
      <c r="G83" s="31">
        <f t="shared" si="13"/>
        <v>750</v>
      </c>
      <c r="H83" s="31"/>
      <c r="I83" s="31"/>
      <c r="J83" s="32"/>
      <c r="K83" s="32">
        <f t="shared" si="12"/>
        <v>750</v>
      </c>
      <c r="L83" s="32">
        <f t="shared" si="16"/>
        <v>0</v>
      </c>
      <c r="M83" s="32"/>
      <c r="N83" s="33"/>
      <c r="O83" s="33"/>
      <c r="P83" s="31"/>
      <c r="Q83" s="31"/>
      <c r="R83" s="31">
        <v>0</v>
      </c>
      <c r="S83" s="31">
        <v>750</v>
      </c>
      <c r="T83" s="34">
        <v>0</v>
      </c>
      <c r="U83" s="34">
        <v>0</v>
      </c>
      <c r="V83" s="36" t="s">
        <v>184</v>
      </c>
      <c r="Y83"/>
      <c r="Z83"/>
      <c r="AA83"/>
      <c r="AB83"/>
      <c r="AC83"/>
      <c r="AD83"/>
      <c r="AE83"/>
    </row>
    <row r="84" spans="1:31" s="37" customFormat="1" ht="13.5">
      <c r="A84" s="24" t="s">
        <v>185</v>
      </c>
      <c r="B84" s="29" t="s">
        <v>186</v>
      </c>
      <c r="C84" s="29"/>
      <c r="D84" s="29">
        <v>2</v>
      </c>
      <c r="E84" s="29">
        <v>18</v>
      </c>
      <c r="F84" s="30">
        <v>1664</v>
      </c>
      <c r="G84" s="31">
        <f t="shared" si="13"/>
        <v>178100</v>
      </c>
      <c r="H84" s="31">
        <f t="shared" ref="H84:H147" si="19">IF(I84+J84&gt;=10000,IF(AND(I84+J84&gt;=90000),(I84+J84),90000),90000)</f>
        <v>90000</v>
      </c>
      <c r="I84" s="31">
        <f t="shared" ref="I84:I147" si="20">IF(F84&gt;=1000,IF((F84&gt;=2000),IF(AND(F84&gt;=3000),90720,67200),55440),43680)</f>
        <v>55440</v>
      </c>
      <c r="J84" s="32">
        <f>IF(F84&gt;=500,IF(AND(F84&gt;=3000),30000,20000),20000)</f>
        <v>20000</v>
      </c>
      <c r="K84" s="32">
        <f t="shared" si="12"/>
        <v>88100</v>
      </c>
      <c r="L84" s="32">
        <f t="shared" si="16"/>
        <v>18000</v>
      </c>
      <c r="M84" s="32">
        <f t="shared" ref="M84:M147" si="21">1920+E84*120</f>
        <v>4080</v>
      </c>
      <c r="N84" s="33">
        <v>1920</v>
      </c>
      <c r="O84" s="33">
        <f t="shared" si="18"/>
        <v>15000</v>
      </c>
      <c r="P84" s="31">
        <v>20000</v>
      </c>
      <c r="Q84" s="31">
        <v>10000</v>
      </c>
      <c r="R84" s="31">
        <v>9500</v>
      </c>
      <c r="S84" s="31">
        <v>0</v>
      </c>
      <c r="T84" s="34">
        <v>9600</v>
      </c>
      <c r="U84" s="34">
        <v>4</v>
      </c>
      <c r="V84" s="36" t="s">
        <v>187</v>
      </c>
      <c r="Y84"/>
      <c r="Z84"/>
      <c r="AA84"/>
      <c r="AB84"/>
      <c r="AC84"/>
      <c r="AD84"/>
      <c r="AE84"/>
    </row>
    <row r="85" spans="1:31" s="37" customFormat="1" ht="13.5">
      <c r="A85" s="24" t="s">
        <v>185</v>
      </c>
      <c r="B85" s="29" t="s">
        <v>188</v>
      </c>
      <c r="C85" s="29" t="s">
        <v>29</v>
      </c>
      <c r="D85" s="29">
        <v>2</v>
      </c>
      <c r="E85" s="29">
        <v>23</v>
      </c>
      <c r="F85" s="30">
        <v>1969</v>
      </c>
      <c r="G85" s="31">
        <f t="shared" si="13"/>
        <v>187200</v>
      </c>
      <c r="H85" s="31">
        <f t="shared" si="19"/>
        <v>90000</v>
      </c>
      <c r="I85" s="31">
        <f t="shared" si="20"/>
        <v>55440</v>
      </c>
      <c r="J85" s="32">
        <v>30000</v>
      </c>
      <c r="K85" s="32">
        <f t="shared" si="12"/>
        <v>97200</v>
      </c>
      <c r="L85" s="32">
        <f t="shared" si="16"/>
        <v>23000</v>
      </c>
      <c r="M85" s="32">
        <f t="shared" si="21"/>
        <v>4680</v>
      </c>
      <c r="N85" s="33">
        <v>1920</v>
      </c>
      <c r="O85" s="33">
        <f t="shared" si="18"/>
        <v>15000</v>
      </c>
      <c r="P85" s="31">
        <v>20000</v>
      </c>
      <c r="Q85" s="31">
        <v>10000</v>
      </c>
      <c r="R85" s="31">
        <v>13000</v>
      </c>
      <c r="S85" s="31">
        <v>0</v>
      </c>
      <c r="T85" s="34">
        <v>9600</v>
      </c>
      <c r="U85" s="34">
        <v>4</v>
      </c>
      <c r="V85" s="36" t="s">
        <v>189</v>
      </c>
      <c r="W85"/>
    </row>
    <row r="86" spans="1:31" s="37" customFormat="1" ht="13.5">
      <c r="A86" s="24" t="s">
        <v>185</v>
      </c>
      <c r="B86" s="29" t="s">
        <v>190</v>
      </c>
      <c r="C86" s="29" t="s">
        <v>29</v>
      </c>
      <c r="D86" s="29">
        <v>2</v>
      </c>
      <c r="E86" s="29">
        <v>13</v>
      </c>
      <c r="F86" s="30">
        <v>1426</v>
      </c>
      <c r="G86" s="31">
        <f t="shared" si="13"/>
        <v>176800</v>
      </c>
      <c r="H86" s="31">
        <f t="shared" si="19"/>
        <v>90000</v>
      </c>
      <c r="I86" s="31">
        <f t="shared" si="20"/>
        <v>55440</v>
      </c>
      <c r="J86" s="32">
        <v>30000</v>
      </c>
      <c r="K86" s="32">
        <f t="shared" si="12"/>
        <v>86800</v>
      </c>
      <c r="L86" s="32">
        <f t="shared" si="16"/>
        <v>13000</v>
      </c>
      <c r="M86" s="32">
        <f t="shared" si="21"/>
        <v>3480</v>
      </c>
      <c r="N86" s="33">
        <v>1920</v>
      </c>
      <c r="O86" s="33">
        <f t="shared" si="18"/>
        <v>15000</v>
      </c>
      <c r="P86" s="31">
        <v>20000</v>
      </c>
      <c r="Q86" s="31">
        <v>10000</v>
      </c>
      <c r="R86" s="31">
        <v>21000</v>
      </c>
      <c r="S86" s="31">
        <v>0</v>
      </c>
      <c r="T86" s="34">
        <v>2400</v>
      </c>
      <c r="U86" s="34">
        <v>1</v>
      </c>
      <c r="V86" s="36" t="s">
        <v>191</v>
      </c>
      <c r="W86"/>
    </row>
    <row r="87" spans="1:31" s="37" customFormat="1" ht="13.5">
      <c r="A87" s="24" t="s">
        <v>185</v>
      </c>
      <c r="B87" s="29" t="s">
        <v>192</v>
      </c>
      <c r="C87" s="29" t="s">
        <v>29</v>
      </c>
      <c r="D87" s="29">
        <v>2</v>
      </c>
      <c r="E87" s="29">
        <v>26</v>
      </c>
      <c r="F87" s="30">
        <v>3586</v>
      </c>
      <c r="G87" s="31">
        <f t="shared" si="13"/>
        <v>212226</v>
      </c>
      <c r="H87" s="31">
        <f t="shared" si="19"/>
        <v>120720</v>
      </c>
      <c r="I87" s="31">
        <f t="shared" si="20"/>
        <v>90720</v>
      </c>
      <c r="J87" s="32">
        <v>30000</v>
      </c>
      <c r="K87" s="32">
        <f t="shared" si="12"/>
        <v>91506</v>
      </c>
      <c r="L87" s="32">
        <f t="shared" si="16"/>
        <v>26000</v>
      </c>
      <c r="M87" s="32">
        <f t="shared" si="21"/>
        <v>5040</v>
      </c>
      <c r="N87" s="33">
        <v>1920</v>
      </c>
      <c r="O87" s="33">
        <f t="shared" si="18"/>
        <v>15000</v>
      </c>
      <c r="P87" s="31">
        <v>20000</v>
      </c>
      <c r="Q87" s="31">
        <v>10000</v>
      </c>
      <c r="R87" s="31">
        <v>6346</v>
      </c>
      <c r="S87" s="31">
        <v>0</v>
      </c>
      <c r="T87" s="34">
        <v>7200</v>
      </c>
      <c r="U87" s="34">
        <v>3</v>
      </c>
      <c r="V87" s="36" t="s">
        <v>193</v>
      </c>
      <c r="W87"/>
    </row>
    <row r="88" spans="1:31" s="37" customFormat="1" ht="13.5">
      <c r="A88" s="24" t="s">
        <v>185</v>
      </c>
      <c r="B88" s="29" t="s">
        <v>194</v>
      </c>
      <c r="C88" s="29"/>
      <c r="D88" s="29">
        <v>1</v>
      </c>
      <c r="E88" s="29">
        <v>10</v>
      </c>
      <c r="F88" s="30">
        <v>1655</v>
      </c>
      <c r="G88" s="31">
        <f t="shared" si="13"/>
        <v>137540</v>
      </c>
      <c r="H88" s="31">
        <f t="shared" si="19"/>
        <v>90000</v>
      </c>
      <c r="I88" s="31">
        <f t="shared" si="20"/>
        <v>55440</v>
      </c>
      <c r="J88" s="32">
        <f t="shared" ref="J88:J94" si="22">IF(F88&gt;=500,IF(AND(F88&gt;=3000),30000,20000),20000)</f>
        <v>20000</v>
      </c>
      <c r="K88" s="32">
        <f t="shared" si="12"/>
        <v>47540</v>
      </c>
      <c r="L88" s="32">
        <f t="shared" si="16"/>
        <v>10000</v>
      </c>
      <c r="M88" s="32">
        <f t="shared" si="21"/>
        <v>3120</v>
      </c>
      <c r="N88" s="33">
        <v>1920</v>
      </c>
      <c r="O88" s="33">
        <f t="shared" si="18"/>
        <v>0</v>
      </c>
      <c r="P88" s="31">
        <v>20000</v>
      </c>
      <c r="Q88" s="31">
        <v>10000</v>
      </c>
      <c r="R88" s="31">
        <v>2500</v>
      </c>
      <c r="S88" s="31">
        <v>0</v>
      </c>
      <c r="T88" s="34">
        <v>0</v>
      </c>
      <c r="U88" s="34">
        <v>0</v>
      </c>
      <c r="V88" s="36" t="s">
        <v>195</v>
      </c>
      <c r="W88"/>
      <c r="Y88"/>
      <c r="Z88"/>
      <c r="AA88"/>
      <c r="AB88"/>
      <c r="AC88"/>
      <c r="AD88"/>
      <c r="AE88"/>
    </row>
    <row r="89" spans="1:31" s="37" customFormat="1" ht="13.5">
      <c r="A89" s="24" t="s">
        <v>185</v>
      </c>
      <c r="B89" s="29" t="s">
        <v>196</v>
      </c>
      <c r="C89" s="29"/>
      <c r="D89" s="29">
        <v>1</v>
      </c>
      <c r="E89" s="29">
        <v>8</v>
      </c>
      <c r="F89" s="30">
        <v>1160</v>
      </c>
      <c r="G89" s="31">
        <f t="shared" si="13"/>
        <v>134340</v>
      </c>
      <c r="H89" s="31">
        <f t="shared" si="19"/>
        <v>90000</v>
      </c>
      <c r="I89" s="31">
        <f t="shared" si="20"/>
        <v>55440</v>
      </c>
      <c r="J89" s="32">
        <f t="shared" si="22"/>
        <v>20000</v>
      </c>
      <c r="K89" s="32">
        <f t="shared" si="12"/>
        <v>44340</v>
      </c>
      <c r="L89" s="32">
        <f t="shared" si="16"/>
        <v>8000</v>
      </c>
      <c r="M89" s="32">
        <f t="shared" si="21"/>
        <v>2880</v>
      </c>
      <c r="N89" s="33">
        <v>1920</v>
      </c>
      <c r="O89" s="33">
        <f t="shared" si="18"/>
        <v>0</v>
      </c>
      <c r="P89" s="31">
        <v>20000</v>
      </c>
      <c r="Q89" s="31">
        <v>10000</v>
      </c>
      <c r="R89" s="31">
        <v>1540</v>
      </c>
      <c r="S89" s="31">
        <v>0</v>
      </c>
      <c r="T89" s="34">
        <v>0</v>
      </c>
      <c r="U89" s="34">
        <v>0</v>
      </c>
      <c r="V89" s="36" t="s">
        <v>197</v>
      </c>
      <c r="Y89"/>
      <c r="Z89"/>
      <c r="AA89"/>
      <c r="AB89"/>
      <c r="AC89"/>
      <c r="AD89"/>
      <c r="AE89"/>
    </row>
    <row r="90" spans="1:31" s="37" customFormat="1" ht="13.5">
      <c r="A90" s="24" t="s">
        <v>185</v>
      </c>
      <c r="B90" s="29" t="s">
        <v>198</v>
      </c>
      <c r="C90" s="29"/>
      <c r="D90" s="29">
        <v>1</v>
      </c>
      <c r="E90" s="29">
        <v>7</v>
      </c>
      <c r="F90" s="30">
        <v>1160</v>
      </c>
      <c r="G90" s="31">
        <f t="shared" si="13"/>
        <v>138880</v>
      </c>
      <c r="H90" s="31">
        <f t="shared" si="19"/>
        <v>90000</v>
      </c>
      <c r="I90" s="31">
        <f t="shared" si="20"/>
        <v>55440</v>
      </c>
      <c r="J90" s="32">
        <f t="shared" si="22"/>
        <v>20000</v>
      </c>
      <c r="K90" s="32">
        <f t="shared" si="12"/>
        <v>48880</v>
      </c>
      <c r="L90" s="32">
        <f t="shared" si="16"/>
        <v>7000</v>
      </c>
      <c r="M90" s="32">
        <f t="shared" si="21"/>
        <v>2760</v>
      </c>
      <c r="N90" s="33">
        <v>1920</v>
      </c>
      <c r="O90" s="33">
        <f t="shared" si="18"/>
        <v>0</v>
      </c>
      <c r="P90" s="31">
        <v>20000</v>
      </c>
      <c r="Q90" s="31">
        <v>10000</v>
      </c>
      <c r="R90" s="31">
        <v>0</v>
      </c>
      <c r="S90" s="31">
        <v>0</v>
      </c>
      <c r="T90" s="34">
        <v>7200</v>
      </c>
      <c r="U90" s="34">
        <v>3</v>
      </c>
      <c r="V90" s="36" t="s">
        <v>199</v>
      </c>
      <c r="W90"/>
      <c r="Y90"/>
      <c r="Z90"/>
      <c r="AA90"/>
      <c r="AB90"/>
      <c r="AC90"/>
      <c r="AD90"/>
      <c r="AE90"/>
    </row>
    <row r="91" spans="1:31" s="37" customFormat="1">
      <c r="A91" s="24" t="s">
        <v>185</v>
      </c>
      <c r="B91" s="29" t="s">
        <v>200</v>
      </c>
      <c r="C91" s="29"/>
      <c r="D91" s="29">
        <v>1</v>
      </c>
      <c r="E91" s="29">
        <v>18</v>
      </c>
      <c r="F91" s="30">
        <v>2398</v>
      </c>
      <c r="G91" s="31">
        <f t="shared" si="13"/>
        <v>146586</v>
      </c>
      <c r="H91" s="31">
        <f t="shared" si="19"/>
        <v>90000</v>
      </c>
      <c r="I91" s="31">
        <f t="shared" si="20"/>
        <v>67200</v>
      </c>
      <c r="J91" s="32">
        <f t="shared" si="22"/>
        <v>20000</v>
      </c>
      <c r="K91" s="32">
        <f t="shared" si="12"/>
        <v>56586</v>
      </c>
      <c r="L91" s="32">
        <f t="shared" si="16"/>
        <v>18000</v>
      </c>
      <c r="M91" s="32">
        <f t="shared" si="21"/>
        <v>4080</v>
      </c>
      <c r="N91" s="33">
        <v>1920</v>
      </c>
      <c r="O91" s="33">
        <f t="shared" si="18"/>
        <v>0</v>
      </c>
      <c r="P91" s="31">
        <v>20000</v>
      </c>
      <c r="Q91" s="31">
        <v>10000</v>
      </c>
      <c r="R91" s="31">
        <v>2586</v>
      </c>
      <c r="S91" s="31">
        <v>0</v>
      </c>
      <c r="T91" s="34">
        <v>0</v>
      </c>
      <c r="U91" s="34">
        <v>0</v>
      </c>
      <c r="V91" s="36" t="s">
        <v>201</v>
      </c>
      <c r="W91"/>
      <c r="Y91" s="45"/>
      <c r="Z91" s="45"/>
      <c r="AA91" s="45"/>
      <c r="AB91" s="45"/>
      <c r="AC91" s="45"/>
      <c r="AD91" s="45"/>
      <c r="AE91" s="45"/>
    </row>
    <row r="92" spans="1:31" s="37" customFormat="1" ht="13.5">
      <c r="A92" s="24" t="s">
        <v>185</v>
      </c>
      <c r="B92" s="29" t="s">
        <v>202</v>
      </c>
      <c r="C92" s="29"/>
      <c r="D92" s="29">
        <v>1</v>
      </c>
      <c r="E92" s="29">
        <v>14</v>
      </c>
      <c r="F92" s="30">
        <v>1784</v>
      </c>
      <c r="G92" s="31">
        <f t="shared" si="13"/>
        <v>146570</v>
      </c>
      <c r="H92" s="31">
        <f t="shared" si="19"/>
        <v>90000</v>
      </c>
      <c r="I92" s="31">
        <f t="shared" si="20"/>
        <v>55440</v>
      </c>
      <c r="J92" s="32">
        <f t="shared" si="22"/>
        <v>20000</v>
      </c>
      <c r="K92" s="32">
        <f t="shared" si="12"/>
        <v>56570</v>
      </c>
      <c r="L92" s="32">
        <f t="shared" si="16"/>
        <v>14000</v>
      </c>
      <c r="M92" s="32">
        <f t="shared" si="21"/>
        <v>3600</v>
      </c>
      <c r="N92" s="33">
        <v>1920</v>
      </c>
      <c r="O92" s="33">
        <f t="shared" si="18"/>
        <v>0</v>
      </c>
      <c r="P92" s="31">
        <v>20000</v>
      </c>
      <c r="Q92" s="31">
        <v>10000</v>
      </c>
      <c r="R92" s="31">
        <v>2250</v>
      </c>
      <c r="S92" s="31">
        <v>0</v>
      </c>
      <c r="T92" s="34">
        <v>4800</v>
      </c>
      <c r="U92" s="34">
        <v>2</v>
      </c>
      <c r="V92" s="36" t="s">
        <v>203</v>
      </c>
      <c r="Y92"/>
      <c r="Z92"/>
      <c r="AA92"/>
      <c r="AB92"/>
      <c r="AC92"/>
      <c r="AD92"/>
      <c r="AE92"/>
    </row>
    <row r="93" spans="1:31" s="37" customFormat="1" ht="13.5">
      <c r="A93" s="24" t="s">
        <v>185</v>
      </c>
      <c r="B93" s="29" t="s">
        <v>204</v>
      </c>
      <c r="C93" s="29"/>
      <c r="D93" s="29">
        <v>1</v>
      </c>
      <c r="E93" s="29">
        <v>14</v>
      </c>
      <c r="F93" s="30">
        <v>1884</v>
      </c>
      <c r="G93" s="31">
        <f t="shared" si="13"/>
        <v>144654</v>
      </c>
      <c r="H93" s="31">
        <f t="shared" si="19"/>
        <v>90000</v>
      </c>
      <c r="I93" s="31">
        <f t="shared" si="20"/>
        <v>55440</v>
      </c>
      <c r="J93" s="32">
        <f t="shared" si="22"/>
        <v>20000</v>
      </c>
      <c r="K93" s="32">
        <f t="shared" si="12"/>
        <v>54654</v>
      </c>
      <c r="L93" s="32">
        <f t="shared" si="16"/>
        <v>14000</v>
      </c>
      <c r="M93" s="32">
        <f t="shared" si="21"/>
        <v>3600</v>
      </c>
      <c r="N93" s="33">
        <v>1920</v>
      </c>
      <c r="O93" s="33">
        <f t="shared" si="18"/>
        <v>0</v>
      </c>
      <c r="P93" s="31">
        <v>20000</v>
      </c>
      <c r="Q93" s="31">
        <v>10000</v>
      </c>
      <c r="R93" s="31">
        <v>2734</v>
      </c>
      <c r="S93" s="31">
        <v>0</v>
      </c>
      <c r="T93" s="34">
        <v>2400</v>
      </c>
      <c r="U93" s="34">
        <v>1</v>
      </c>
      <c r="V93" s="36" t="s">
        <v>205</v>
      </c>
      <c r="Y93"/>
      <c r="Z93"/>
      <c r="AA93"/>
      <c r="AB93"/>
      <c r="AC93"/>
      <c r="AD93"/>
      <c r="AE93"/>
    </row>
    <row r="94" spans="1:31" s="37" customFormat="1" ht="13.5">
      <c r="A94" s="24" t="s">
        <v>185</v>
      </c>
      <c r="B94" s="29" t="s">
        <v>206</v>
      </c>
      <c r="C94" s="29"/>
      <c r="D94" s="29">
        <v>2</v>
      </c>
      <c r="E94" s="29">
        <v>23</v>
      </c>
      <c r="F94" s="30">
        <v>3648</v>
      </c>
      <c r="G94" s="31">
        <f t="shared" si="13"/>
        <v>215520</v>
      </c>
      <c r="H94" s="31">
        <f t="shared" si="19"/>
        <v>120720</v>
      </c>
      <c r="I94" s="31">
        <f t="shared" si="20"/>
        <v>90720</v>
      </c>
      <c r="J94" s="32">
        <f t="shared" si="22"/>
        <v>30000</v>
      </c>
      <c r="K94" s="32">
        <f t="shared" si="12"/>
        <v>94800</v>
      </c>
      <c r="L94" s="32">
        <f t="shared" si="16"/>
        <v>23000</v>
      </c>
      <c r="M94" s="32">
        <f t="shared" si="21"/>
        <v>4680</v>
      </c>
      <c r="N94" s="33">
        <v>1920</v>
      </c>
      <c r="O94" s="33">
        <f t="shared" si="18"/>
        <v>15000</v>
      </c>
      <c r="P94" s="31">
        <v>20000</v>
      </c>
      <c r="Q94" s="31">
        <v>10000</v>
      </c>
      <c r="R94" s="31">
        <v>10600</v>
      </c>
      <c r="S94" s="31">
        <v>0</v>
      </c>
      <c r="T94" s="34">
        <v>9600</v>
      </c>
      <c r="U94" s="34">
        <v>4</v>
      </c>
      <c r="V94" s="36" t="s">
        <v>207</v>
      </c>
      <c r="W94"/>
      <c r="Y94"/>
      <c r="Z94"/>
      <c r="AA94"/>
      <c r="AB94"/>
      <c r="AC94"/>
      <c r="AD94"/>
      <c r="AE94"/>
    </row>
    <row r="95" spans="1:31" s="37" customFormat="1" ht="13.5">
      <c r="A95" s="24" t="s">
        <v>208</v>
      </c>
      <c r="B95" s="29" t="s">
        <v>209</v>
      </c>
      <c r="C95" s="29" t="s">
        <v>29</v>
      </c>
      <c r="D95" s="29">
        <v>2</v>
      </c>
      <c r="E95" s="29">
        <v>18</v>
      </c>
      <c r="F95" s="30">
        <v>1640</v>
      </c>
      <c r="G95" s="31">
        <f t="shared" si="13"/>
        <v>172399</v>
      </c>
      <c r="H95" s="31">
        <f t="shared" si="19"/>
        <v>90000</v>
      </c>
      <c r="I95" s="31">
        <f t="shared" si="20"/>
        <v>55440</v>
      </c>
      <c r="J95" s="32">
        <v>30000</v>
      </c>
      <c r="K95" s="32">
        <f t="shared" si="12"/>
        <v>82399</v>
      </c>
      <c r="L95" s="32">
        <f t="shared" si="16"/>
        <v>18000</v>
      </c>
      <c r="M95" s="32">
        <f t="shared" si="21"/>
        <v>4080</v>
      </c>
      <c r="N95" s="33">
        <v>1920</v>
      </c>
      <c r="O95" s="33">
        <f t="shared" si="18"/>
        <v>15000</v>
      </c>
      <c r="P95" s="31">
        <v>20000</v>
      </c>
      <c r="Q95" s="31">
        <v>10000</v>
      </c>
      <c r="R95" s="31">
        <v>10999</v>
      </c>
      <c r="S95" s="31">
        <v>0</v>
      </c>
      <c r="T95" s="34">
        <v>2400</v>
      </c>
      <c r="U95" s="34">
        <v>1</v>
      </c>
      <c r="V95" s="36" t="s">
        <v>210</v>
      </c>
      <c r="W95"/>
    </row>
    <row r="96" spans="1:31" s="37" customFormat="1" ht="13.5">
      <c r="A96" s="24" t="s">
        <v>208</v>
      </c>
      <c r="B96" s="29" t="s">
        <v>211</v>
      </c>
      <c r="C96" s="29" t="s">
        <v>29</v>
      </c>
      <c r="D96" s="29">
        <v>2</v>
      </c>
      <c r="E96" s="29">
        <v>16</v>
      </c>
      <c r="F96" s="30">
        <v>1693</v>
      </c>
      <c r="G96" s="31">
        <f t="shared" si="13"/>
        <v>169637</v>
      </c>
      <c r="H96" s="31">
        <f t="shared" si="19"/>
        <v>90000</v>
      </c>
      <c r="I96" s="31">
        <f t="shared" si="20"/>
        <v>55440</v>
      </c>
      <c r="J96" s="32">
        <v>30000</v>
      </c>
      <c r="K96" s="32">
        <f t="shared" si="12"/>
        <v>79637</v>
      </c>
      <c r="L96" s="32">
        <f t="shared" si="16"/>
        <v>16000</v>
      </c>
      <c r="M96" s="32">
        <f t="shared" si="21"/>
        <v>3840</v>
      </c>
      <c r="N96" s="33">
        <v>1920</v>
      </c>
      <c r="O96" s="33">
        <f t="shared" si="18"/>
        <v>15000</v>
      </c>
      <c r="P96" s="31">
        <v>20000</v>
      </c>
      <c r="Q96" s="31">
        <v>10000</v>
      </c>
      <c r="R96" s="31">
        <v>8077</v>
      </c>
      <c r="S96" s="31">
        <v>0</v>
      </c>
      <c r="T96" s="34">
        <v>4800</v>
      </c>
      <c r="U96" s="34">
        <v>2</v>
      </c>
      <c r="V96" s="36" t="s">
        <v>212</v>
      </c>
    </row>
    <row r="97" spans="1:31" s="37" customFormat="1" ht="13.5">
      <c r="A97" s="24" t="s">
        <v>208</v>
      </c>
      <c r="B97" s="29" t="s">
        <v>213</v>
      </c>
      <c r="C97" s="29"/>
      <c r="D97" s="29">
        <v>1</v>
      </c>
      <c r="E97" s="29">
        <v>17</v>
      </c>
      <c r="F97" s="30">
        <v>1842</v>
      </c>
      <c r="G97" s="31">
        <f t="shared" si="13"/>
        <v>154979</v>
      </c>
      <c r="H97" s="31">
        <f t="shared" si="19"/>
        <v>90000</v>
      </c>
      <c r="I97" s="31">
        <f t="shared" si="20"/>
        <v>55440</v>
      </c>
      <c r="J97" s="32">
        <f>IF(F97&gt;=500,IF(AND(F97&gt;=3000),30000,20000),20000)</f>
        <v>20000</v>
      </c>
      <c r="K97" s="32">
        <f t="shared" si="12"/>
        <v>64979</v>
      </c>
      <c r="L97" s="32">
        <f t="shared" si="16"/>
        <v>17000</v>
      </c>
      <c r="M97" s="32">
        <f t="shared" si="21"/>
        <v>3960</v>
      </c>
      <c r="N97" s="33">
        <v>1920</v>
      </c>
      <c r="O97" s="33">
        <f t="shared" si="18"/>
        <v>0</v>
      </c>
      <c r="P97" s="31">
        <v>20000</v>
      </c>
      <c r="Q97" s="31">
        <v>10000</v>
      </c>
      <c r="R97" s="31">
        <v>2499</v>
      </c>
      <c r="S97" s="31">
        <v>0</v>
      </c>
      <c r="T97" s="34">
        <v>9600</v>
      </c>
      <c r="U97" s="34">
        <v>4</v>
      </c>
      <c r="V97" s="36" t="s">
        <v>214</v>
      </c>
      <c r="Y97"/>
      <c r="Z97"/>
      <c r="AA97"/>
      <c r="AB97"/>
      <c r="AC97"/>
      <c r="AD97"/>
      <c r="AE97"/>
    </row>
    <row r="98" spans="1:31" s="37" customFormat="1" ht="13.5">
      <c r="A98" s="24" t="s">
        <v>208</v>
      </c>
      <c r="B98" s="29" t="s">
        <v>215</v>
      </c>
      <c r="C98" s="29"/>
      <c r="D98" s="29">
        <v>1</v>
      </c>
      <c r="E98" s="29">
        <v>16</v>
      </c>
      <c r="F98" s="30">
        <v>1569</v>
      </c>
      <c r="G98" s="31">
        <f t="shared" si="13"/>
        <v>144160</v>
      </c>
      <c r="H98" s="31">
        <f t="shared" si="19"/>
        <v>90000</v>
      </c>
      <c r="I98" s="31">
        <f t="shared" si="20"/>
        <v>55440</v>
      </c>
      <c r="J98" s="32">
        <f>IF(F98&gt;=500,IF(AND(F98&gt;=3000),30000,20000),20000)</f>
        <v>20000</v>
      </c>
      <c r="K98" s="32">
        <f t="shared" si="12"/>
        <v>54160</v>
      </c>
      <c r="L98" s="32">
        <f t="shared" si="16"/>
        <v>16000</v>
      </c>
      <c r="M98" s="32">
        <f t="shared" si="21"/>
        <v>3840</v>
      </c>
      <c r="N98" s="33">
        <v>1920</v>
      </c>
      <c r="O98" s="33">
        <f t="shared" si="18"/>
        <v>0</v>
      </c>
      <c r="P98" s="31">
        <v>20000</v>
      </c>
      <c r="Q98" s="31">
        <v>10000</v>
      </c>
      <c r="R98" s="31">
        <v>0</v>
      </c>
      <c r="S98" s="31">
        <v>0</v>
      </c>
      <c r="T98" s="34">
        <v>2400</v>
      </c>
      <c r="U98" s="34">
        <v>1</v>
      </c>
      <c r="V98" s="36" t="s">
        <v>216</v>
      </c>
      <c r="W98" s="38"/>
      <c r="Y98"/>
      <c r="Z98"/>
      <c r="AA98"/>
      <c r="AB98"/>
      <c r="AC98"/>
      <c r="AD98"/>
      <c r="AE98"/>
    </row>
    <row r="99" spans="1:31" s="37" customFormat="1" ht="13.5">
      <c r="A99" s="24" t="s">
        <v>208</v>
      </c>
      <c r="B99" s="29" t="s">
        <v>217</v>
      </c>
      <c r="C99" s="29"/>
      <c r="D99" s="29">
        <v>1</v>
      </c>
      <c r="E99" s="29">
        <v>10</v>
      </c>
      <c r="F99" s="30">
        <v>1050</v>
      </c>
      <c r="G99" s="31">
        <f t="shared" si="13"/>
        <v>135540</v>
      </c>
      <c r="H99" s="31">
        <f t="shared" si="19"/>
        <v>90000</v>
      </c>
      <c r="I99" s="31">
        <f t="shared" si="20"/>
        <v>55440</v>
      </c>
      <c r="J99" s="32">
        <f>IF(F99&gt;=500,IF(AND(F99&gt;=3000),30000,20000),20000)</f>
        <v>20000</v>
      </c>
      <c r="K99" s="32">
        <f t="shared" si="12"/>
        <v>45540</v>
      </c>
      <c r="L99" s="32">
        <f t="shared" si="16"/>
        <v>10000</v>
      </c>
      <c r="M99" s="32">
        <f t="shared" si="21"/>
        <v>3120</v>
      </c>
      <c r="N99" s="33">
        <v>1920</v>
      </c>
      <c r="O99" s="33">
        <f t="shared" si="18"/>
        <v>0</v>
      </c>
      <c r="P99" s="31">
        <v>20000</v>
      </c>
      <c r="Q99" s="31">
        <v>10000</v>
      </c>
      <c r="R99" s="31">
        <v>500</v>
      </c>
      <c r="S99" s="31">
        <v>0</v>
      </c>
      <c r="T99" s="34">
        <v>0</v>
      </c>
      <c r="U99" s="34">
        <v>0</v>
      </c>
      <c r="V99" s="36" t="s">
        <v>218</v>
      </c>
      <c r="W99"/>
      <c r="Y99"/>
      <c r="Z99"/>
      <c r="AA99"/>
      <c r="AB99"/>
      <c r="AC99"/>
      <c r="AD99"/>
      <c r="AE99"/>
    </row>
    <row r="100" spans="1:31" s="37" customFormat="1" ht="13.5">
      <c r="A100" s="24" t="s">
        <v>208</v>
      </c>
      <c r="B100" s="29" t="s">
        <v>219</v>
      </c>
      <c r="C100" s="29" t="s">
        <v>29</v>
      </c>
      <c r="D100" s="29">
        <v>1</v>
      </c>
      <c r="E100" s="29">
        <v>13</v>
      </c>
      <c r="F100" s="30">
        <v>1218</v>
      </c>
      <c r="G100" s="31">
        <f t="shared" si="13"/>
        <v>145687</v>
      </c>
      <c r="H100" s="31">
        <f t="shared" si="19"/>
        <v>90000</v>
      </c>
      <c r="I100" s="31">
        <f t="shared" si="20"/>
        <v>55440</v>
      </c>
      <c r="J100" s="32">
        <v>30000</v>
      </c>
      <c r="K100" s="32">
        <f t="shared" si="12"/>
        <v>55687</v>
      </c>
      <c r="L100" s="32">
        <f t="shared" si="16"/>
        <v>13000</v>
      </c>
      <c r="M100" s="32">
        <f t="shared" si="21"/>
        <v>3480</v>
      </c>
      <c r="N100" s="33">
        <v>1920</v>
      </c>
      <c r="O100" s="33">
        <f t="shared" si="18"/>
        <v>0</v>
      </c>
      <c r="P100" s="31">
        <v>20000</v>
      </c>
      <c r="Q100" s="31">
        <v>10000</v>
      </c>
      <c r="R100" s="31">
        <v>2487</v>
      </c>
      <c r="S100" s="31">
        <v>0</v>
      </c>
      <c r="T100" s="34">
        <v>4800</v>
      </c>
      <c r="U100" s="34">
        <v>2</v>
      </c>
      <c r="V100" s="36" t="s">
        <v>220</v>
      </c>
      <c r="W100"/>
    </row>
    <row r="101" spans="1:31" s="37" customFormat="1" ht="13.5">
      <c r="A101" s="24" t="s">
        <v>208</v>
      </c>
      <c r="B101" s="29" t="s">
        <v>221</v>
      </c>
      <c r="C101" s="29" t="s">
        <v>29</v>
      </c>
      <c r="D101" s="29">
        <v>2</v>
      </c>
      <c r="E101" s="29">
        <v>16</v>
      </c>
      <c r="F101" s="30">
        <v>1938</v>
      </c>
      <c r="G101" s="31">
        <f t="shared" si="13"/>
        <v>164810</v>
      </c>
      <c r="H101" s="31">
        <f t="shared" si="19"/>
        <v>90000</v>
      </c>
      <c r="I101" s="31">
        <f t="shared" si="20"/>
        <v>55440</v>
      </c>
      <c r="J101" s="32">
        <v>30000</v>
      </c>
      <c r="K101" s="32">
        <f t="shared" si="12"/>
        <v>74810</v>
      </c>
      <c r="L101" s="32">
        <f t="shared" si="16"/>
        <v>16000</v>
      </c>
      <c r="M101" s="32">
        <f t="shared" si="21"/>
        <v>3840</v>
      </c>
      <c r="N101" s="33">
        <v>1920</v>
      </c>
      <c r="O101" s="33">
        <f t="shared" si="18"/>
        <v>15000</v>
      </c>
      <c r="P101" s="31">
        <v>20000</v>
      </c>
      <c r="Q101" s="31">
        <v>10000</v>
      </c>
      <c r="R101" s="31">
        <v>2850</v>
      </c>
      <c r="S101" s="31">
        <v>0</v>
      </c>
      <c r="T101" s="34">
        <v>5200</v>
      </c>
      <c r="U101" s="34">
        <v>3</v>
      </c>
      <c r="V101" s="36" t="s">
        <v>222</v>
      </c>
    </row>
    <row r="102" spans="1:31" s="37" customFormat="1" ht="13.5">
      <c r="A102" s="24" t="s">
        <v>208</v>
      </c>
      <c r="B102" s="46" t="s">
        <v>223</v>
      </c>
      <c r="C102" s="29" t="s">
        <v>29</v>
      </c>
      <c r="D102" s="29">
        <v>2</v>
      </c>
      <c r="E102" s="29">
        <v>18</v>
      </c>
      <c r="F102" s="30">
        <v>1678</v>
      </c>
      <c r="G102" s="31">
        <f t="shared" si="13"/>
        <v>174799</v>
      </c>
      <c r="H102" s="31">
        <f t="shared" si="19"/>
        <v>90000</v>
      </c>
      <c r="I102" s="31">
        <f t="shared" si="20"/>
        <v>55440</v>
      </c>
      <c r="J102" s="32">
        <v>30000</v>
      </c>
      <c r="K102" s="32">
        <f t="shared" si="12"/>
        <v>84799</v>
      </c>
      <c r="L102" s="32">
        <f t="shared" si="16"/>
        <v>18000</v>
      </c>
      <c r="M102" s="32">
        <f t="shared" si="21"/>
        <v>4080</v>
      </c>
      <c r="N102" s="33">
        <v>1920</v>
      </c>
      <c r="O102" s="33">
        <f t="shared" si="18"/>
        <v>15000</v>
      </c>
      <c r="P102" s="31">
        <v>20000</v>
      </c>
      <c r="Q102" s="31">
        <v>10000</v>
      </c>
      <c r="R102" s="31">
        <v>6199</v>
      </c>
      <c r="S102" s="31">
        <v>0</v>
      </c>
      <c r="T102" s="34">
        <v>9600</v>
      </c>
      <c r="U102" s="34">
        <v>4</v>
      </c>
      <c r="V102" s="36" t="s">
        <v>224</v>
      </c>
      <c r="W102"/>
    </row>
    <row r="103" spans="1:31" s="37" customFormat="1" ht="13.5">
      <c r="A103" s="24" t="s">
        <v>208</v>
      </c>
      <c r="B103" s="29" t="s">
        <v>225</v>
      </c>
      <c r="C103" s="29"/>
      <c r="D103" s="29">
        <v>1</v>
      </c>
      <c r="E103" s="29">
        <v>13</v>
      </c>
      <c r="F103" s="30">
        <v>1726</v>
      </c>
      <c r="G103" s="31">
        <f t="shared" si="13"/>
        <v>143401</v>
      </c>
      <c r="H103" s="31">
        <f t="shared" si="19"/>
        <v>90000</v>
      </c>
      <c r="I103" s="31">
        <f t="shared" si="20"/>
        <v>55440</v>
      </c>
      <c r="J103" s="32">
        <f t="shared" ref="J103:J112" si="23">IF(F103&gt;=500,IF(AND(F103&gt;=3000),30000,20000),20000)</f>
        <v>20000</v>
      </c>
      <c r="K103" s="32">
        <f t="shared" si="12"/>
        <v>53401</v>
      </c>
      <c r="L103" s="32">
        <f t="shared" si="16"/>
        <v>13000</v>
      </c>
      <c r="M103" s="32">
        <f t="shared" si="21"/>
        <v>3480</v>
      </c>
      <c r="N103" s="33">
        <v>1920</v>
      </c>
      <c r="O103" s="33">
        <f t="shared" si="18"/>
        <v>0</v>
      </c>
      <c r="P103" s="31">
        <v>20000</v>
      </c>
      <c r="Q103" s="31">
        <v>10000</v>
      </c>
      <c r="R103" s="31">
        <v>5001</v>
      </c>
      <c r="S103" s="31">
        <v>0</v>
      </c>
      <c r="T103" s="34">
        <v>0</v>
      </c>
      <c r="U103" s="34">
        <v>0</v>
      </c>
      <c r="V103" s="36" t="s">
        <v>226</v>
      </c>
      <c r="Y103"/>
      <c r="Z103"/>
      <c r="AA103"/>
      <c r="AB103"/>
      <c r="AC103"/>
      <c r="AD103"/>
      <c r="AE103"/>
    </row>
    <row r="104" spans="1:31" s="37" customFormat="1" ht="13.5">
      <c r="A104" s="24" t="s">
        <v>227</v>
      </c>
      <c r="B104" s="29" t="s">
        <v>228</v>
      </c>
      <c r="C104" s="29"/>
      <c r="D104" s="29">
        <v>2</v>
      </c>
      <c r="E104" s="29">
        <v>23</v>
      </c>
      <c r="F104" s="30">
        <v>3235</v>
      </c>
      <c r="G104" s="31">
        <f t="shared" si="13"/>
        <v>214157</v>
      </c>
      <c r="H104" s="31">
        <f t="shared" si="19"/>
        <v>120720</v>
      </c>
      <c r="I104" s="31">
        <f t="shared" si="20"/>
        <v>90720</v>
      </c>
      <c r="J104" s="32">
        <f t="shared" si="23"/>
        <v>30000</v>
      </c>
      <c r="K104" s="32">
        <f t="shared" si="12"/>
        <v>93437</v>
      </c>
      <c r="L104" s="32">
        <f t="shared" si="16"/>
        <v>23000</v>
      </c>
      <c r="M104" s="32">
        <f t="shared" si="21"/>
        <v>4680</v>
      </c>
      <c r="N104" s="33">
        <v>1920</v>
      </c>
      <c r="O104" s="33">
        <f t="shared" si="18"/>
        <v>15000</v>
      </c>
      <c r="P104" s="31">
        <v>20000</v>
      </c>
      <c r="Q104" s="31">
        <v>10000</v>
      </c>
      <c r="R104" s="31">
        <v>5862</v>
      </c>
      <c r="S104" s="31">
        <v>975</v>
      </c>
      <c r="T104" s="34">
        <v>12000</v>
      </c>
      <c r="U104" s="34">
        <v>5</v>
      </c>
      <c r="V104" s="36" t="s">
        <v>229</v>
      </c>
      <c r="W104"/>
      <c r="Y104"/>
      <c r="Z104"/>
      <c r="AA104"/>
      <c r="AB104"/>
      <c r="AC104"/>
      <c r="AD104"/>
      <c r="AE104"/>
    </row>
    <row r="105" spans="1:31" s="37" customFormat="1" ht="13.5">
      <c r="A105" s="24" t="s">
        <v>227</v>
      </c>
      <c r="B105" s="29" t="s">
        <v>230</v>
      </c>
      <c r="C105" s="29"/>
      <c r="D105" s="29">
        <v>2</v>
      </c>
      <c r="E105" s="29">
        <v>27</v>
      </c>
      <c r="F105" s="30">
        <v>3845</v>
      </c>
      <c r="G105" s="31">
        <f t="shared" si="13"/>
        <v>217956</v>
      </c>
      <c r="H105" s="31">
        <f t="shared" si="19"/>
        <v>120720</v>
      </c>
      <c r="I105" s="31">
        <f t="shared" si="20"/>
        <v>90720</v>
      </c>
      <c r="J105" s="32">
        <f t="shared" si="23"/>
        <v>30000</v>
      </c>
      <c r="K105" s="32">
        <f t="shared" si="12"/>
        <v>97236</v>
      </c>
      <c r="L105" s="32">
        <f t="shared" si="16"/>
        <v>27000</v>
      </c>
      <c r="M105" s="32">
        <f t="shared" si="21"/>
        <v>5160</v>
      </c>
      <c r="N105" s="33">
        <v>1920</v>
      </c>
      <c r="O105" s="33">
        <f t="shared" si="18"/>
        <v>15000</v>
      </c>
      <c r="P105" s="31">
        <v>20000</v>
      </c>
      <c r="Q105" s="31">
        <v>10000</v>
      </c>
      <c r="R105" s="31">
        <v>3491</v>
      </c>
      <c r="S105" s="31">
        <v>265</v>
      </c>
      <c r="T105" s="34">
        <v>14400</v>
      </c>
      <c r="U105" s="34">
        <v>6</v>
      </c>
      <c r="V105" s="36" t="s">
        <v>231</v>
      </c>
      <c r="W105"/>
      <c r="Y105"/>
      <c r="Z105"/>
      <c r="AA105"/>
      <c r="AB105"/>
      <c r="AC105"/>
      <c r="AD105"/>
      <c r="AE105"/>
    </row>
    <row r="106" spans="1:31" s="37" customFormat="1">
      <c r="A106" s="24" t="s">
        <v>227</v>
      </c>
      <c r="B106" s="47" t="s">
        <v>232</v>
      </c>
      <c r="C106" s="29"/>
      <c r="D106" s="29">
        <v>2</v>
      </c>
      <c r="E106" s="29">
        <v>13</v>
      </c>
      <c r="F106" s="30">
        <v>3220</v>
      </c>
      <c r="G106" s="31">
        <f t="shared" si="13"/>
        <v>173218</v>
      </c>
      <c r="H106" s="31">
        <f t="shared" si="19"/>
        <v>120720</v>
      </c>
      <c r="I106" s="31">
        <f t="shared" si="20"/>
        <v>90720</v>
      </c>
      <c r="J106" s="32">
        <f t="shared" si="23"/>
        <v>30000</v>
      </c>
      <c r="K106" s="32">
        <f t="shared" si="12"/>
        <v>52498</v>
      </c>
      <c r="L106" s="32">
        <f t="shared" si="16"/>
        <v>13000</v>
      </c>
      <c r="M106" s="32">
        <f t="shared" si="21"/>
        <v>3480</v>
      </c>
      <c r="N106" s="33">
        <v>1920</v>
      </c>
      <c r="O106" s="33">
        <f t="shared" si="18"/>
        <v>15000</v>
      </c>
      <c r="P106" s="31"/>
      <c r="Q106" s="31">
        <v>10000</v>
      </c>
      <c r="R106" s="31">
        <v>698</v>
      </c>
      <c r="S106" s="31">
        <v>0</v>
      </c>
      <c r="T106" s="34">
        <v>8400</v>
      </c>
      <c r="U106" s="34">
        <v>4</v>
      </c>
      <c r="V106" s="36" t="s">
        <v>233</v>
      </c>
      <c r="W106" s="45"/>
      <c r="Y106"/>
      <c r="Z106"/>
      <c r="AA106"/>
      <c r="AB106"/>
      <c r="AC106"/>
      <c r="AD106"/>
      <c r="AE106"/>
    </row>
    <row r="107" spans="1:31" s="39" customFormat="1" ht="13.5">
      <c r="A107" s="24" t="s">
        <v>227</v>
      </c>
      <c r="B107" s="47" t="s">
        <v>234</v>
      </c>
      <c r="C107" s="29"/>
      <c r="D107" s="47">
        <v>1</v>
      </c>
      <c r="E107" s="47">
        <v>9</v>
      </c>
      <c r="F107" s="48">
        <v>1893</v>
      </c>
      <c r="G107" s="31">
        <f t="shared" si="13"/>
        <v>116920</v>
      </c>
      <c r="H107" s="31">
        <f t="shared" si="19"/>
        <v>90000</v>
      </c>
      <c r="I107" s="31">
        <f t="shared" si="20"/>
        <v>55440</v>
      </c>
      <c r="J107" s="32">
        <f t="shared" si="23"/>
        <v>20000</v>
      </c>
      <c r="K107" s="32">
        <f t="shared" si="12"/>
        <v>26920</v>
      </c>
      <c r="L107" s="32">
        <f t="shared" si="16"/>
        <v>9000</v>
      </c>
      <c r="M107" s="32">
        <f t="shared" si="21"/>
        <v>3000</v>
      </c>
      <c r="N107" s="33">
        <v>1920</v>
      </c>
      <c r="O107" s="33">
        <f t="shared" si="18"/>
        <v>0</v>
      </c>
      <c r="P107" s="31"/>
      <c r="Q107" s="31">
        <v>10000</v>
      </c>
      <c r="R107" s="34">
        <v>0</v>
      </c>
      <c r="S107" s="34">
        <v>0</v>
      </c>
      <c r="T107" s="34">
        <v>3000</v>
      </c>
      <c r="U107" s="34">
        <v>2</v>
      </c>
      <c r="V107" s="36" t="s">
        <v>235</v>
      </c>
      <c r="W107"/>
      <c r="Y107"/>
      <c r="Z107"/>
      <c r="AA107"/>
      <c r="AB107"/>
      <c r="AC107"/>
      <c r="AD107"/>
      <c r="AE107"/>
    </row>
    <row r="108" spans="1:31" s="37" customFormat="1" ht="13.5">
      <c r="A108" s="24" t="s">
        <v>227</v>
      </c>
      <c r="B108" s="29" t="s">
        <v>236</v>
      </c>
      <c r="C108" s="29"/>
      <c r="D108" s="29">
        <v>1</v>
      </c>
      <c r="E108" s="29">
        <v>19</v>
      </c>
      <c r="F108" s="30">
        <v>3206</v>
      </c>
      <c r="G108" s="31">
        <f t="shared" si="13"/>
        <v>182469</v>
      </c>
      <c r="H108" s="31">
        <f t="shared" si="19"/>
        <v>120720</v>
      </c>
      <c r="I108" s="31">
        <f t="shared" si="20"/>
        <v>90720</v>
      </c>
      <c r="J108" s="32">
        <f t="shared" si="23"/>
        <v>30000</v>
      </c>
      <c r="K108" s="32">
        <f t="shared" si="12"/>
        <v>61749</v>
      </c>
      <c r="L108" s="32">
        <f t="shared" si="16"/>
        <v>19000</v>
      </c>
      <c r="M108" s="32">
        <f t="shared" si="21"/>
        <v>4200</v>
      </c>
      <c r="N108" s="33">
        <v>1920</v>
      </c>
      <c r="O108" s="33">
        <f t="shared" si="18"/>
        <v>0</v>
      </c>
      <c r="P108" s="31">
        <v>20000</v>
      </c>
      <c r="Q108" s="31">
        <v>10000</v>
      </c>
      <c r="R108" s="31">
        <v>1829</v>
      </c>
      <c r="S108" s="31">
        <v>0</v>
      </c>
      <c r="T108" s="34">
        <v>4800</v>
      </c>
      <c r="U108" s="34">
        <v>2</v>
      </c>
      <c r="V108" s="36" t="s">
        <v>237</v>
      </c>
      <c r="W108"/>
      <c r="Y108"/>
      <c r="Z108"/>
      <c r="AA108"/>
      <c r="AB108"/>
      <c r="AC108"/>
      <c r="AD108"/>
      <c r="AE108"/>
    </row>
    <row r="109" spans="1:31" s="37" customFormat="1" ht="13.5">
      <c r="A109" s="24" t="s">
        <v>227</v>
      </c>
      <c r="B109" s="29" t="s">
        <v>238</v>
      </c>
      <c r="C109" s="29"/>
      <c r="D109" s="29">
        <v>1</v>
      </c>
      <c r="E109" s="29">
        <v>14</v>
      </c>
      <c r="F109" s="30">
        <v>2406</v>
      </c>
      <c r="G109" s="31">
        <f t="shared" si="13"/>
        <v>143913</v>
      </c>
      <c r="H109" s="31">
        <f t="shared" si="19"/>
        <v>90000</v>
      </c>
      <c r="I109" s="31">
        <f t="shared" si="20"/>
        <v>67200</v>
      </c>
      <c r="J109" s="32">
        <f t="shared" si="23"/>
        <v>20000</v>
      </c>
      <c r="K109" s="32">
        <f t="shared" si="12"/>
        <v>53913</v>
      </c>
      <c r="L109" s="32">
        <f t="shared" si="16"/>
        <v>14000</v>
      </c>
      <c r="M109" s="32">
        <f t="shared" si="21"/>
        <v>3600</v>
      </c>
      <c r="N109" s="33">
        <v>1920</v>
      </c>
      <c r="O109" s="33">
        <f t="shared" si="18"/>
        <v>0</v>
      </c>
      <c r="P109" s="31">
        <v>20000</v>
      </c>
      <c r="Q109" s="31">
        <v>10000</v>
      </c>
      <c r="R109" s="31">
        <v>1993</v>
      </c>
      <c r="S109" s="31">
        <v>0</v>
      </c>
      <c r="T109" s="34">
        <v>2400</v>
      </c>
      <c r="U109" s="34">
        <v>1</v>
      </c>
      <c r="V109" s="36" t="s">
        <v>239</v>
      </c>
      <c r="W109"/>
      <c r="Y109"/>
      <c r="Z109"/>
      <c r="AA109"/>
      <c r="AB109"/>
      <c r="AC109"/>
      <c r="AD109"/>
      <c r="AE109"/>
    </row>
    <row r="110" spans="1:31" s="37" customFormat="1" ht="13.5">
      <c r="A110" s="24" t="s">
        <v>227</v>
      </c>
      <c r="B110" s="29" t="s">
        <v>240</v>
      </c>
      <c r="C110" s="29"/>
      <c r="D110" s="29">
        <v>2</v>
      </c>
      <c r="E110" s="29">
        <v>20</v>
      </c>
      <c r="F110" s="30">
        <v>3053</v>
      </c>
      <c r="G110" s="31">
        <f t="shared" si="13"/>
        <v>200960</v>
      </c>
      <c r="H110" s="31">
        <f t="shared" si="19"/>
        <v>120720</v>
      </c>
      <c r="I110" s="31">
        <f t="shared" si="20"/>
        <v>90720</v>
      </c>
      <c r="J110" s="32">
        <f t="shared" si="23"/>
        <v>30000</v>
      </c>
      <c r="K110" s="32">
        <f t="shared" si="12"/>
        <v>80240</v>
      </c>
      <c r="L110" s="32">
        <f t="shared" si="16"/>
        <v>20000</v>
      </c>
      <c r="M110" s="32">
        <f t="shared" si="21"/>
        <v>4320</v>
      </c>
      <c r="N110" s="33">
        <v>1920</v>
      </c>
      <c r="O110" s="33">
        <f t="shared" si="18"/>
        <v>15000</v>
      </c>
      <c r="P110" s="31">
        <v>20000</v>
      </c>
      <c r="Q110" s="31">
        <v>10000</v>
      </c>
      <c r="R110" s="31">
        <v>3800</v>
      </c>
      <c r="S110" s="31">
        <v>0</v>
      </c>
      <c r="T110" s="34">
        <v>5200</v>
      </c>
      <c r="U110" s="34">
        <v>3</v>
      </c>
      <c r="V110" s="36" t="s">
        <v>241</v>
      </c>
      <c r="W110"/>
      <c r="Y110"/>
      <c r="Z110"/>
      <c r="AA110"/>
      <c r="AB110"/>
      <c r="AC110"/>
      <c r="AD110"/>
      <c r="AE110"/>
    </row>
    <row r="111" spans="1:31" s="37" customFormat="1" ht="13.5">
      <c r="A111" s="24" t="s">
        <v>227</v>
      </c>
      <c r="B111" s="29" t="s">
        <v>242</v>
      </c>
      <c r="C111" s="29"/>
      <c r="D111" s="29">
        <v>2</v>
      </c>
      <c r="E111" s="29">
        <v>23</v>
      </c>
      <c r="F111" s="30">
        <v>3563</v>
      </c>
      <c r="G111" s="31">
        <f t="shared" si="13"/>
        <v>210359</v>
      </c>
      <c r="H111" s="31">
        <f t="shared" si="19"/>
        <v>120720</v>
      </c>
      <c r="I111" s="31">
        <f t="shared" si="20"/>
        <v>90720</v>
      </c>
      <c r="J111" s="32">
        <f t="shared" si="23"/>
        <v>30000</v>
      </c>
      <c r="K111" s="32">
        <f t="shared" si="12"/>
        <v>89639</v>
      </c>
      <c r="L111" s="32">
        <f t="shared" si="16"/>
        <v>23000</v>
      </c>
      <c r="M111" s="32">
        <f t="shared" si="21"/>
        <v>4680</v>
      </c>
      <c r="N111" s="33">
        <v>1920</v>
      </c>
      <c r="O111" s="33">
        <f t="shared" si="18"/>
        <v>15000</v>
      </c>
      <c r="P111" s="31">
        <v>20000</v>
      </c>
      <c r="Q111" s="31">
        <v>10000</v>
      </c>
      <c r="R111" s="31">
        <v>3550</v>
      </c>
      <c r="S111" s="31">
        <v>4289</v>
      </c>
      <c r="T111" s="34">
        <v>7200</v>
      </c>
      <c r="U111" s="34">
        <v>3</v>
      </c>
      <c r="V111" s="36" t="s">
        <v>243</v>
      </c>
      <c r="W111"/>
      <c r="Y111"/>
      <c r="Z111"/>
      <c r="AA111"/>
      <c r="AB111"/>
      <c r="AC111"/>
      <c r="AD111"/>
      <c r="AE111"/>
    </row>
    <row r="112" spans="1:31" s="37" customFormat="1" ht="13.5">
      <c r="A112" s="24" t="s">
        <v>227</v>
      </c>
      <c r="B112" s="29" t="s">
        <v>244</v>
      </c>
      <c r="C112" s="29"/>
      <c r="D112" s="29">
        <v>5</v>
      </c>
      <c r="E112" s="29">
        <v>31</v>
      </c>
      <c r="F112" s="30">
        <v>4680</v>
      </c>
      <c r="G112" s="31">
        <f t="shared" si="13"/>
        <v>289482</v>
      </c>
      <c r="H112" s="31">
        <f t="shared" si="19"/>
        <v>120720</v>
      </c>
      <c r="I112" s="31">
        <f t="shared" si="20"/>
        <v>90720</v>
      </c>
      <c r="J112" s="32">
        <f t="shared" si="23"/>
        <v>30000</v>
      </c>
      <c r="K112" s="32">
        <f t="shared" si="12"/>
        <v>168762</v>
      </c>
      <c r="L112" s="32">
        <f t="shared" si="16"/>
        <v>31000</v>
      </c>
      <c r="M112" s="32">
        <f t="shared" si="21"/>
        <v>5640</v>
      </c>
      <c r="N112" s="33">
        <v>1920</v>
      </c>
      <c r="O112" s="33">
        <f t="shared" si="18"/>
        <v>60000</v>
      </c>
      <c r="P112" s="31">
        <v>20000</v>
      </c>
      <c r="Q112" s="31">
        <v>10000</v>
      </c>
      <c r="R112" s="31">
        <v>10179</v>
      </c>
      <c r="S112" s="31">
        <v>12223</v>
      </c>
      <c r="T112" s="34">
        <v>17800</v>
      </c>
      <c r="U112" s="34">
        <v>9</v>
      </c>
      <c r="V112" s="36" t="s">
        <v>245</v>
      </c>
      <c r="W112"/>
    </row>
    <row r="113" spans="1:31" s="39" customFormat="1" ht="13.5">
      <c r="A113" s="24" t="s">
        <v>227</v>
      </c>
      <c r="B113" s="47" t="s">
        <v>246</v>
      </c>
      <c r="C113" s="29" t="s">
        <v>29</v>
      </c>
      <c r="D113" s="47">
        <v>2</v>
      </c>
      <c r="E113" s="47">
        <v>22</v>
      </c>
      <c r="F113" s="48">
        <v>2536</v>
      </c>
      <c r="G113" s="31">
        <f t="shared" si="13"/>
        <v>211581</v>
      </c>
      <c r="H113" s="31">
        <f t="shared" si="19"/>
        <v>97200</v>
      </c>
      <c r="I113" s="31">
        <f t="shared" si="20"/>
        <v>67200</v>
      </c>
      <c r="J113" s="32">
        <v>30000</v>
      </c>
      <c r="K113" s="32">
        <f t="shared" si="12"/>
        <v>114381</v>
      </c>
      <c r="L113" s="32">
        <f t="shared" si="16"/>
        <v>22000</v>
      </c>
      <c r="M113" s="32">
        <f t="shared" si="21"/>
        <v>4560</v>
      </c>
      <c r="N113" s="33">
        <v>1920</v>
      </c>
      <c r="O113" s="33">
        <f t="shared" si="18"/>
        <v>15000</v>
      </c>
      <c r="P113" s="31">
        <v>20000</v>
      </c>
      <c r="Q113" s="31">
        <v>10000</v>
      </c>
      <c r="R113" s="34">
        <v>10600</v>
      </c>
      <c r="S113" s="34">
        <v>23101</v>
      </c>
      <c r="T113" s="34">
        <v>7200</v>
      </c>
      <c r="U113" s="34">
        <v>3</v>
      </c>
      <c r="V113" s="36" t="s">
        <v>247</v>
      </c>
      <c r="W113" s="37"/>
      <c r="Y113" s="37"/>
      <c r="Z113" s="37"/>
      <c r="AA113" s="37"/>
      <c r="AB113" s="37"/>
      <c r="AC113" s="37"/>
      <c r="AD113" s="37"/>
      <c r="AE113" s="37"/>
    </row>
    <row r="114" spans="1:31" s="39" customFormat="1" ht="13.5">
      <c r="A114" s="24" t="s">
        <v>227</v>
      </c>
      <c r="B114" s="47" t="s">
        <v>248</v>
      </c>
      <c r="C114" s="29"/>
      <c r="D114" s="47">
        <v>2</v>
      </c>
      <c r="E114" s="47">
        <v>33</v>
      </c>
      <c r="F114" s="48">
        <v>6767</v>
      </c>
      <c r="G114" s="31">
        <f t="shared" si="13"/>
        <v>221244</v>
      </c>
      <c r="H114" s="31">
        <f t="shared" si="19"/>
        <v>120720</v>
      </c>
      <c r="I114" s="31">
        <f t="shared" si="20"/>
        <v>90720</v>
      </c>
      <c r="J114" s="32">
        <f>IF(F114&gt;=500,IF(AND(F114&gt;=3000),30000,20000),20000)</f>
        <v>30000</v>
      </c>
      <c r="K114" s="32">
        <f t="shared" si="12"/>
        <v>100524</v>
      </c>
      <c r="L114" s="32">
        <f t="shared" si="16"/>
        <v>33000</v>
      </c>
      <c r="M114" s="32">
        <f t="shared" si="21"/>
        <v>5880</v>
      </c>
      <c r="N114" s="33">
        <v>1920</v>
      </c>
      <c r="O114" s="33">
        <f t="shared" si="18"/>
        <v>15000</v>
      </c>
      <c r="P114" s="31">
        <v>20000</v>
      </c>
      <c r="Q114" s="31">
        <v>10000</v>
      </c>
      <c r="R114" s="34">
        <v>4480</v>
      </c>
      <c r="S114" s="34">
        <v>5444</v>
      </c>
      <c r="T114" s="34">
        <v>4800</v>
      </c>
      <c r="U114" s="34">
        <v>2</v>
      </c>
      <c r="V114" s="36" t="s">
        <v>249</v>
      </c>
      <c r="W114"/>
      <c r="Y114" s="37"/>
      <c r="Z114" s="37"/>
      <c r="AA114" s="37"/>
      <c r="AB114" s="37"/>
      <c r="AC114" s="37"/>
      <c r="AD114" s="37"/>
      <c r="AE114" s="37"/>
    </row>
    <row r="115" spans="1:31" s="37" customFormat="1" ht="13.5">
      <c r="A115" s="24" t="s">
        <v>227</v>
      </c>
      <c r="B115" s="29" t="s">
        <v>250</v>
      </c>
      <c r="C115" s="29"/>
      <c r="D115" s="29">
        <v>1</v>
      </c>
      <c r="E115" s="29">
        <v>14</v>
      </c>
      <c r="F115" s="30">
        <v>2101</v>
      </c>
      <c r="G115" s="31">
        <f t="shared" si="13"/>
        <v>143168</v>
      </c>
      <c r="H115" s="31">
        <f t="shared" si="19"/>
        <v>90000</v>
      </c>
      <c r="I115" s="31">
        <f t="shared" si="20"/>
        <v>67200</v>
      </c>
      <c r="J115" s="32">
        <f>IF(F115&gt;=500,IF(AND(F115&gt;=3000),30000,20000),20000)</f>
        <v>20000</v>
      </c>
      <c r="K115" s="32">
        <f t="shared" si="12"/>
        <v>53168</v>
      </c>
      <c r="L115" s="32">
        <f t="shared" si="16"/>
        <v>14000</v>
      </c>
      <c r="M115" s="32">
        <f t="shared" si="21"/>
        <v>3600</v>
      </c>
      <c r="N115" s="33">
        <v>1920</v>
      </c>
      <c r="O115" s="33">
        <f t="shared" si="18"/>
        <v>0</v>
      </c>
      <c r="P115" s="31">
        <v>20000</v>
      </c>
      <c r="Q115" s="31">
        <v>10000</v>
      </c>
      <c r="R115" s="31">
        <v>0</v>
      </c>
      <c r="S115" s="31">
        <v>1248</v>
      </c>
      <c r="T115" s="34">
        <v>2400</v>
      </c>
      <c r="U115" s="34">
        <v>1</v>
      </c>
      <c r="V115" s="36" t="s">
        <v>251</v>
      </c>
      <c r="W115" s="39"/>
    </row>
    <row r="116" spans="1:31" s="37" customFormat="1" ht="13.5">
      <c r="A116" s="24" t="s">
        <v>227</v>
      </c>
      <c r="B116" s="29" t="s">
        <v>252</v>
      </c>
      <c r="C116" s="29"/>
      <c r="D116" s="29">
        <v>1</v>
      </c>
      <c r="E116" s="29">
        <v>15</v>
      </c>
      <c r="F116" s="49">
        <v>2626</v>
      </c>
      <c r="G116" s="31">
        <f t="shared" si="13"/>
        <v>145520</v>
      </c>
      <c r="H116" s="31">
        <f t="shared" si="19"/>
        <v>90000</v>
      </c>
      <c r="I116" s="31">
        <f t="shared" si="20"/>
        <v>67200</v>
      </c>
      <c r="J116" s="32">
        <f>IF(F116&gt;=500,IF(AND(F116&gt;=3000),30000,20000),20000)</f>
        <v>20000</v>
      </c>
      <c r="K116" s="32">
        <f t="shared" si="12"/>
        <v>55520</v>
      </c>
      <c r="L116" s="32">
        <f t="shared" si="16"/>
        <v>15000</v>
      </c>
      <c r="M116" s="32">
        <f t="shared" si="21"/>
        <v>3720</v>
      </c>
      <c r="N116" s="33">
        <v>1920</v>
      </c>
      <c r="O116" s="33">
        <f t="shared" si="18"/>
        <v>0</v>
      </c>
      <c r="P116" s="31">
        <v>20000</v>
      </c>
      <c r="Q116" s="31">
        <v>10000</v>
      </c>
      <c r="R116" s="31">
        <v>1460</v>
      </c>
      <c r="S116" s="31">
        <v>420</v>
      </c>
      <c r="T116" s="34">
        <v>3000</v>
      </c>
      <c r="U116" s="34">
        <v>2</v>
      </c>
      <c r="V116" s="36" t="s">
        <v>253</v>
      </c>
      <c r="W116"/>
    </row>
    <row r="117" spans="1:31" s="37" customFormat="1" ht="13.5">
      <c r="A117" s="24" t="s">
        <v>227</v>
      </c>
      <c r="B117" s="29" t="s">
        <v>254</v>
      </c>
      <c r="C117" s="29"/>
      <c r="D117" s="29">
        <v>1</v>
      </c>
      <c r="E117" s="29">
        <v>15</v>
      </c>
      <c r="F117" s="49">
        <v>3329</v>
      </c>
      <c r="G117" s="31">
        <f t="shared" si="13"/>
        <v>180807</v>
      </c>
      <c r="H117" s="31">
        <f t="shared" si="19"/>
        <v>120720</v>
      </c>
      <c r="I117" s="31">
        <f t="shared" si="20"/>
        <v>90720</v>
      </c>
      <c r="J117" s="32">
        <f>IF(F117&gt;=500,IF(AND(F117&gt;=3000),30000,20000),20000)</f>
        <v>30000</v>
      </c>
      <c r="K117" s="32">
        <f t="shared" si="12"/>
        <v>60087</v>
      </c>
      <c r="L117" s="32">
        <f t="shared" si="16"/>
        <v>15000</v>
      </c>
      <c r="M117" s="32">
        <f t="shared" si="21"/>
        <v>3720</v>
      </c>
      <c r="N117" s="33">
        <v>1920</v>
      </c>
      <c r="O117" s="33">
        <f t="shared" si="18"/>
        <v>0</v>
      </c>
      <c r="P117" s="31">
        <v>20000</v>
      </c>
      <c r="Q117" s="31">
        <v>10000</v>
      </c>
      <c r="R117" s="31">
        <v>4000</v>
      </c>
      <c r="S117" s="31">
        <v>647</v>
      </c>
      <c r="T117" s="34">
        <v>4800</v>
      </c>
      <c r="U117" s="34">
        <v>2</v>
      </c>
      <c r="V117" s="36" t="s">
        <v>255</v>
      </c>
      <c r="W117"/>
    </row>
    <row r="118" spans="1:31" s="37" customFormat="1" ht="13.5">
      <c r="A118" s="24" t="s">
        <v>227</v>
      </c>
      <c r="B118" s="29" t="s">
        <v>256</v>
      </c>
      <c r="C118" s="29"/>
      <c r="D118" s="29">
        <v>2</v>
      </c>
      <c r="E118" s="29">
        <v>26</v>
      </c>
      <c r="F118" s="49">
        <v>3774</v>
      </c>
      <c r="G118" s="31">
        <f t="shared" si="13"/>
        <v>212232</v>
      </c>
      <c r="H118" s="31">
        <f t="shared" si="19"/>
        <v>120720</v>
      </c>
      <c r="I118" s="31">
        <f t="shared" si="20"/>
        <v>90720</v>
      </c>
      <c r="J118" s="32">
        <f>IF(F118&gt;=500,IF(AND(F118&gt;=3000),30000,20000),20000)</f>
        <v>30000</v>
      </c>
      <c r="K118" s="32">
        <f t="shared" si="12"/>
        <v>91512</v>
      </c>
      <c r="L118" s="32">
        <f t="shared" si="16"/>
        <v>26000</v>
      </c>
      <c r="M118" s="32">
        <f t="shared" si="21"/>
        <v>5040</v>
      </c>
      <c r="N118" s="33">
        <v>1920</v>
      </c>
      <c r="O118" s="33">
        <f t="shared" si="18"/>
        <v>15000</v>
      </c>
      <c r="P118" s="31">
        <v>20000</v>
      </c>
      <c r="Q118" s="31">
        <v>10000</v>
      </c>
      <c r="R118" s="31">
        <v>6833</v>
      </c>
      <c r="S118" s="31">
        <v>1919</v>
      </c>
      <c r="T118" s="34">
        <v>4800</v>
      </c>
      <c r="U118" s="34">
        <v>2</v>
      </c>
      <c r="V118" s="36" t="s">
        <v>257</v>
      </c>
      <c r="W118"/>
    </row>
    <row r="119" spans="1:31" s="37" customFormat="1" ht="13.5">
      <c r="A119" s="24" t="s">
        <v>227</v>
      </c>
      <c r="B119" s="29" t="s">
        <v>258</v>
      </c>
      <c r="C119" s="29" t="s">
        <v>29</v>
      </c>
      <c r="D119" s="29">
        <v>2</v>
      </c>
      <c r="E119" s="29">
        <v>23</v>
      </c>
      <c r="F119" s="49">
        <v>3801</v>
      </c>
      <c r="G119" s="31">
        <f t="shared" si="13"/>
        <v>215130</v>
      </c>
      <c r="H119" s="31">
        <f t="shared" si="19"/>
        <v>120720</v>
      </c>
      <c r="I119" s="31">
        <f t="shared" si="20"/>
        <v>90720</v>
      </c>
      <c r="J119" s="32">
        <v>30000</v>
      </c>
      <c r="K119" s="32">
        <f t="shared" si="12"/>
        <v>94410</v>
      </c>
      <c r="L119" s="32">
        <f t="shared" si="16"/>
        <v>23000</v>
      </c>
      <c r="M119" s="32">
        <f t="shared" si="21"/>
        <v>4680</v>
      </c>
      <c r="N119" s="33">
        <v>1920</v>
      </c>
      <c r="O119" s="33">
        <f t="shared" si="18"/>
        <v>15000</v>
      </c>
      <c r="P119" s="31">
        <v>20000</v>
      </c>
      <c r="Q119" s="31">
        <v>10000</v>
      </c>
      <c r="R119" s="31">
        <v>3500</v>
      </c>
      <c r="S119" s="31">
        <v>9110</v>
      </c>
      <c r="T119" s="34">
        <v>7200</v>
      </c>
      <c r="U119" s="34">
        <v>3</v>
      </c>
      <c r="V119" s="36" t="s">
        <v>259</v>
      </c>
      <c r="W119"/>
    </row>
    <row r="120" spans="1:31" s="37" customFormat="1" ht="13.5">
      <c r="A120" s="24" t="s">
        <v>227</v>
      </c>
      <c r="B120" s="29" t="s">
        <v>260</v>
      </c>
      <c r="C120" s="29"/>
      <c r="D120" s="29">
        <v>2</v>
      </c>
      <c r="E120" s="29">
        <v>22</v>
      </c>
      <c r="F120" s="49">
        <v>3612</v>
      </c>
      <c r="G120" s="31">
        <f t="shared" si="13"/>
        <v>206078</v>
      </c>
      <c r="H120" s="31">
        <f t="shared" si="19"/>
        <v>120720</v>
      </c>
      <c r="I120" s="31">
        <f t="shared" si="20"/>
        <v>90720</v>
      </c>
      <c r="J120" s="32">
        <f>IF(F120&gt;=500,IF(AND(F120&gt;=3000),30000,20000),20000)</f>
        <v>30000</v>
      </c>
      <c r="K120" s="32">
        <f t="shared" si="12"/>
        <v>85358</v>
      </c>
      <c r="L120" s="32">
        <f t="shared" si="16"/>
        <v>22000</v>
      </c>
      <c r="M120" s="32">
        <f t="shared" si="21"/>
        <v>4560</v>
      </c>
      <c r="N120" s="33">
        <v>1920</v>
      </c>
      <c r="O120" s="33">
        <f t="shared" si="18"/>
        <v>15000</v>
      </c>
      <c r="P120" s="31">
        <v>20000</v>
      </c>
      <c r="Q120" s="31">
        <v>10000</v>
      </c>
      <c r="R120" s="31">
        <v>3531</v>
      </c>
      <c r="S120" s="31">
        <v>1147</v>
      </c>
      <c r="T120" s="34">
        <v>7200</v>
      </c>
      <c r="U120" s="34">
        <v>3</v>
      </c>
      <c r="V120" s="36" t="s">
        <v>261</v>
      </c>
      <c r="W120"/>
    </row>
    <row r="121" spans="1:31" s="37" customFormat="1" ht="13.5">
      <c r="A121" s="24" t="s">
        <v>227</v>
      </c>
      <c r="B121" s="29" t="s">
        <v>262</v>
      </c>
      <c r="C121" s="29"/>
      <c r="D121" s="29">
        <v>1</v>
      </c>
      <c r="E121" s="29">
        <v>10</v>
      </c>
      <c r="F121" s="49">
        <v>2163</v>
      </c>
      <c r="G121" s="31">
        <f t="shared" si="13"/>
        <v>138548</v>
      </c>
      <c r="H121" s="31">
        <f t="shared" si="19"/>
        <v>90000</v>
      </c>
      <c r="I121" s="31">
        <f t="shared" si="20"/>
        <v>67200</v>
      </c>
      <c r="J121" s="32">
        <f>IF(F121&gt;=500,IF(AND(F121&gt;=3000),30000,20000),20000)</f>
        <v>20000</v>
      </c>
      <c r="K121" s="32">
        <f t="shared" si="12"/>
        <v>48548</v>
      </c>
      <c r="L121" s="32">
        <f t="shared" si="16"/>
        <v>10000</v>
      </c>
      <c r="M121" s="32">
        <f t="shared" si="21"/>
        <v>3120</v>
      </c>
      <c r="N121" s="33">
        <v>1920</v>
      </c>
      <c r="O121" s="33">
        <f t="shared" si="18"/>
        <v>0</v>
      </c>
      <c r="P121" s="31">
        <v>20000</v>
      </c>
      <c r="Q121" s="31">
        <v>10000</v>
      </c>
      <c r="R121" s="31">
        <v>638</v>
      </c>
      <c r="S121" s="31">
        <v>470</v>
      </c>
      <c r="T121" s="34">
        <v>2400</v>
      </c>
      <c r="U121" s="34">
        <v>1</v>
      </c>
      <c r="V121" s="36" t="s">
        <v>263</v>
      </c>
      <c r="W121"/>
    </row>
    <row r="122" spans="1:31" s="37" customFormat="1" ht="13.5">
      <c r="A122" s="24" t="s">
        <v>227</v>
      </c>
      <c r="B122" s="29" t="s">
        <v>264</v>
      </c>
      <c r="C122" s="29"/>
      <c r="D122" s="29">
        <v>1</v>
      </c>
      <c r="E122" s="29">
        <v>14</v>
      </c>
      <c r="F122" s="49">
        <v>3257</v>
      </c>
      <c r="G122" s="31">
        <f t="shared" si="13"/>
        <v>175851</v>
      </c>
      <c r="H122" s="31">
        <f t="shared" si="19"/>
        <v>120720</v>
      </c>
      <c r="I122" s="31">
        <f t="shared" si="20"/>
        <v>90720</v>
      </c>
      <c r="J122" s="32">
        <f>IF(F122&gt;=500,IF(AND(F122&gt;=3000),30000,20000),20000)</f>
        <v>30000</v>
      </c>
      <c r="K122" s="32">
        <f t="shared" si="12"/>
        <v>55131</v>
      </c>
      <c r="L122" s="32">
        <f t="shared" si="16"/>
        <v>14000</v>
      </c>
      <c r="M122" s="32">
        <f t="shared" si="21"/>
        <v>3600</v>
      </c>
      <c r="N122" s="33">
        <v>1920</v>
      </c>
      <c r="O122" s="33">
        <f t="shared" si="18"/>
        <v>0</v>
      </c>
      <c r="P122" s="31">
        <v>20000</v>
      </c>
      <c r="Q122" s="31">
        <v>10000</v>
      </c>
      <c r="R122" s="31">
        <v>300</v>
      </c>
      <c r="S122" s="31">
        <v>2911</v>
      </c>
      <c r="T122" s="34">
        <v>2400</v>
      </c>
      <c r="U122" s="34">
        <v>1</v>
      </c>
      <c r="V122" s="36" t="s">
        <v>265</v>
      </c>
    </row>
    <row r="123" spans="1:31" s="37" customFormat="1" ht="13.5">
      <c r="A123" s="24" t="s">
        <v>227</v>
      </c>
      <c r="B123" s="29" t="s">
        <v>266</v>
      </c>
      <c r="C123" s="29" t="s">
        <v>29</v>
      </c>
      <c r="D123" s="29">
        <v>2</v>
      </c>
      <c r="E123" s="29">
        <v>15</v>
      </c>
      <c r="F123" s="49">
        <v>1712</v>
      </c>
      <c r="G123" s="31">
        <f t="shared" si="13"/>
        <v>177389</v>
      </c>
      <c r="H123" s="31">
        <f t="shared" si="19"/>
        <v>90000</v>
      </c>
      <c r="I123" s="31">
        <f t="shared" si="20"/>
        <v>55440</v>
      </c>
      <c r="J123" s="32">
        <v>30000</v>
      </c>
      <c r="K123" s="32">
        <f t="shared" si="12"/>
        <v>87389</v>
      </c>
      <c r="L123" s="32">
        <f t="shared" si="16"/>
        <v>15000</v>
      </c>
      <c r="M123" s="32">
        <f t="shared" si="21"/>
        <v>3720</v>
      </c>
      <c r="N123" s="33">
        <v>1920</v>
      </c>
      <c r="O123" s="33">
        <f t="shared" si="18"/>
        <v>15000</v>
      </c>
      <c r="P123" s="31">
        <v>20000</v>
      </c>
      <c r="Q123" s="31">
        <v>10000</v>
      </c>
      <c r="R123" s="31">
        <v>6740</v>
      </c>
      <c r="S123" s="31">
        <v>10209</v>
      </c>
      <c r="T123" s="34">
        <v>4800</v>
      </c>
      <c r="U123" s="34">
        <v>2</v>
      </c>
      <c r="V123" s="36" t="s">
        <v>267</v>
      </c>
    </row>
    <row r="124" spans="1:31" s="37" customFormat="1" ht="13.5">
      <c r="A124" s="24" t="s">
        <v>268</v>
      </c>
      <c r="B124" s="29" t="s">
        <v>269</v>
      </c>
      <c r="C124" s="29"/>
      <c r="D124" s="29">
        <v>1</v>
      </c>
      <c r="E124" s="29">
        <v>13</v>
      </c>
      <c r="F124" s="30">
        <v>2278</v>
      </c>
      <c r="G124" s="31">
        <f t="shared" si="13"/>
        <v>144003</v>
      </c>
      <c r="H124" s="31">
        <f t="shared" si="19"/>
        <v>90000</v>
      </c>
      <c r="I124" s="31">
        <f t="shared" si="20"/>
        <v>67200</v>
      </c>
      <c r="J124" s="32">
        <f t="shared" ref="J124:J133" si="24">IF(F124&gt;=500,IF(AND(F124&gt;=3000),30000,20000),20000)</f>
        <v>20000</v>
      </c>
      <c r="K124" s="32">
        <f t="shared" si="12"/>
        <v>54003</v>
      </c>
      <c r="L124" s="32">
        <f t="shared" si="16"/>
        <v>13000</v>
      </c>
      <c r="M124" s="32">
        <f t="shared" si="21"/>
        <v>3480</v>
      </c>
      <c r="N124" s="33">
        <v>1920</v>
      </c>
      <c r="O124" s="33">
        <f t="shared" si="18"/>
        <v>0</v>
      </c>
      <c r="P124" s="31">
        <v>20000</v>
      </c>
      <c r="Q124" s="31">
        <v>10000</v>
      </c>
      <c r="R124" s="31">
        <v>4200</v>
      </c>
      <c r="S124" s="31">
        <v>1403</v>
      </c>
      <c r="T124" s="34">
        <v>0</v>
      </c>
      <c r="U124" s="34">
        <v>0</v>
      </c>
      <c r="V124" s="36" t="s">
        <v>270</v>
      </c>
      <c r="W124"/>
    </row>
    <row r="125" spans="1:31" s="37" customFormat="1" ht="13.5">
      <c r="A125" s="24" t="s">
        <v>268</v>
      </c>
      <c r="B125" s="29" t="s">
        <v>271</v>
      </c>
      <c r="C125" s="29"/>
      <c r="D125" s="29">
        <v>1</v>
      </c>
      <c r="E125" s="29">
        <v>17</v>
      </c>
      <c r="F125" s="30">
        <v>2303</v>
      </c>
      <c r="G125" s="31">
        <f t="shared" si="13"/>
        <v>149125</v>
      </c>
      <c r="H125" s="31">
        <f t="shared" si="19"/>
        <v>90000</v>
      </c>
      <c r="I125" s="31">
        <f t="shared" si="20"/>
        <v>67200</v>
      </c>
      <c r="J125" s="32">
        <f t="shared" si="24"/>
        <v>20000</v>
      </c>
      <c r="K125" s="32">
        <f t="shared" si="12"/>
        <v>59125</v>
      </c>
      <c r="L125" s="32">
        <f t="shared" si="16"/>
        <v>17000</v>
      </c>
      <c r="M125" s="32">
        <f t="shared" si="21"/>
        <v>3960</v>
      </c>
      <c r="N125" s="33">
        <v>1920</v>
      </c>
      <c r="O125" s="33">
        <f t="shared" si="18"/>
        <v>0</v>
      </c>
      <c r="P125" s="31">
        <v>20000</v>
      </c>
      <c r="Q125" s="31">
        <v>10000</v>
      </c>
      <c r="R125" s="31">
        <v>3080</v>
      </c>
      <c r="S125" s="31">
        <v>765</v>
      </c>
      <c r="T125" s="34">
        <v>2400</v>
      </c>
      <c r="U125" s="34">
        <v>1</v>
      </c>
      <c r="V125" s="36" t="s">
        <v>272</v>
      </c>
    </row>
    <row r="126" spans="1:31" s="37" customFormat="1" ht="13.5">
      <c r="A126" s="24" t="s">
        <v>268</v>
      </c>
      <c r="B126" s="29" t="s">
        <v>273</v>
      </c>
      <c r="C126" s="29"/>
      <c r="D126" s="29">
        <v>1</v>
      </c>
      <c r="E126" s="29">
        <v>9</v>
      </c>
      <c r="F126" s="30">
        <v>1234</v>
      </c>
      <c r="G126" s="31">
        <f t="shared" si="13"/>
        <v>141950</v>
      </c>
      <c r="H126" s="31">
        <f t="shared" si="19"/>
        <v>90000</v>
      </c>
      <c r="I126" s="31">
        <f t="shared" si="20"/>
        <v>55440</v>
      </c>
      <c r="J126" s="32">
        <f t="shared" si="24"/>
        <v>20000</v>
      </c>
      <c r="K126" s="32">
        <f t="shared" si="12"/>
        <v>51950</v>
      </c>
      <c r="L126" s="32">
        <f t="shared" si="16"/>
        <v>9000</v>
      </c>
      <c r="M126" s="32">
        <f t="shared" si="21"/>
        <v>3000</v>
      </c>
      <c r="N126" s="33">
        <v>1920</v>
      </c>
      <c r="O126" s="33">
        <f t="shared" si="18"/>
        <v>0</v>
      </c>
      <c r="P126" s="31">
        <v>20000</v>
      </c>
      <c r="Q126" s="31">
        <v>10000</v>
      </c>
      <c r="R126" s="31">
        <v>2480</v>
      </c>
      <c r="S126" s="31">
        <v>750</v>
      </c>
      <c r="T126" s="34">
        <v>4800</v>
      </c>
      <c r="U126" s="34">
        <v>2</v>
      </c>
      <c r="V126" s="36" t="s">
        <v>274</v>
      </c>
      <c r="W126" s="39"/>
    </row>
    <row r="127" spans="1:31" s="37" customFormat="1" ht="13.5">
      <c r="A127" s="24" t="s">
        <v>268</v>
      </c>
      <c r="B127" s="29" t="s">
        <v>275</v>
      </c>
      <c r="C127" s="29"/>
      <c r="D127" s="29">
        <v>1</v>
      </c>
      <c r="E127" s="29">
        <v>11</v>
      </c>
      <c r="F127" s="30">
        <v>2006</v>
      </c>
      <c r="G127" s="31">
        <f t="shared" si="13"/>
        <v>139776</v>
      </c>
      <c r="H127" s="31">
        <f t="shared" si="19"/>
        <v>90000</v>
      </c>
      <c r="I127" s="31">
        <f t="shared" si="20"/>
        <v>67200</v>
      </c>
      <c r="J127" s="32">
        <f t="shared" si="24"/>
        <v>20000</v>
      </c>
      <c r="K127" s="32">
        <f t="shared" si="12"/>
        <v>49776</v>
      </c>
      <c r="L127" s="32">
        <f t="shared" si="16"/>
        <v>11000</v>
      </c>
      <c r="M127" s="32">
        <f t="shared" si="21"/>
        <v>3240</v>
      </c>
      <c r="N127" s="33">
        <v>1920</v>
      </c>
      <c r="O127" s="33">
        <f t="shared" si="18"/>
        <v>0</v>
      </c>
      <c r="P127" s="31">
        <v>20000</v>
      </c>
      <c r="Q127" s="31">
        <v>10000</v>
      </c>
      <c r="R127" s="31">
        <v>1948</v>
      </c>
      <c r="S127" s="31">
        <v>1668</v>
      </c>
      <c r="T127" s="34">
        <v>0</v>
      </c>
      <c r="U127" s="34">
        <v>0</v>
      </c>
      <c r="V127" s="36" t="s">
        <v>276</v>
      </c>
      <c r="W127"/>
    </row>
    <row r="128" spans="1:31" s="39" customFormat="1" ht="13.5">
      <c r="A128" s="24" t="s">
        <v>268</v>
      </c>
      <c r="B128" s="47" t="s">
        <v>277</v>
      </c>
      <c r="C128" s="29"/>
      <c r="D128" s="47">
        <v>1</v>
      </c>
      <c r="E128" s="47">
        <v>11</v>
      </c>
      <c r="F128" s="48">
        <v>2016</v>
      </c>
      <c r="G128" s="31">
        <f t="shared" si="13"/>
        <v>121305</v>
      </c>
      <c r="H128" s="31">
        <f t="shared" si="19"/>
        <v>90000</v>
      </c>
      <c r="I128" s="31">
        <f t="shared" si="20"/>
        <v>67200</v>
      </c>
      <c r="J128" s="32">
        <f t="shared" si="24"/>
        <v>20000</v>
      </c>
      <c r="K128" s="32">
        <f t="shared" si="12"/>
        <v>31305</v>
      </c>
      <c r="L128" s="32">
        <f t="shared" si="16"/>
        <v>11000</v>
      </c>
      <c r="M128" s="32">
        <f t="shared" si="21"/>
        <v>3240</v>
      </c>
      <c r="N128" s="33">
        <v>1920</v>
      </c>
      <c r="O128" s="33">
        <f t="shared" si="18"/>
        <v>0</v>
      </c>
      <c r="P128" s="31"/>
      <c r="Q128" s="31">
        <v>10000</v>
      </c>
      <c r="R128" s="34">
        <v>0</v>
      </c>
      <c r="S128" s="34">
        <v>345</v>
      </c>
      <c r="T128" s="34">
        <v>4800</v>
      </c>
      <c r="U128" s="34">
        <v>2</v>
      </c>
      <c r="V128" s="36" t="s">
        <v>278</v>
      </c>
      <c r="W128"/>
      <c r="Y128" s="37"/>
      <c r="Z128" s="37"/>
      <c r="AA128" s="37"/>
      <c r="AB128" s="37"/>
      <c r="AC128" s="37"/>
      <c r="AD128" s="37"/>
      <c r="AE128" s="37"/>
    </row>
    <row r="129" spans="1:31" s="39" customFormat="1" ht="13.5">
      <c r="A129" s="24" t="s">
        <v>268</v>
      </c>
      <c r="B129" s="47" t="s">
        <v>279</v>
      </c>
      <c r="C129" s="29"/>
      <c r="D129" s="47">
        <v>1</v>
      </c>
      <c r="E129" s="47">
        <v>10</v>
      </c>
      <c r="F129" s="48">
        <v>1474</v>
      </c>
      <c r="G129" s="31">
        <f t="shared" si="13"/>
        <v>143172</v>
      </c>
      <c r="H129" s="31">
        <f t="shared" si="19"/>
        <v>90000</v>
      </c>
      <c r="I129" s="31">
        <f t="shared" si="20"/>
        <v>55440</v>
      </c>
      <c r="J129" s="32">
        <f t="shared" si="24"/>
        <v>20000</v>
      </c>
      <c r="K129" s="32">
        <f t="shared" si="12"/>
        <v>53172</v>
      </c>
      <c r="L129" s="32">
        <f t="shared" si="16"/>
        <v>10000</v>
      </c>
      <c r="M129" s="32">
        <f t="shared" si="21"/>
        <v>3120</v>
      </c>
      <c r="N129" s="33">
        <v>1920</v>
      </c>
      <c r="O129" s="33">
        <f t="shared" si="18"/>
        <v>0</v>
      </c>
      <c r="P129" s="31">
        <v>20000</v>
      </c>
      <c r="Q129" s="31">
        <v>10000</v>
      </c>
      <c r="R129" s="34">
        <v>1832</v>
      </c>
      <c r="S129" s="34">
        <v>1500</v>
      </c>
      <c r="T129" s="34">
        <v>4800</v>
      </c>
      <c r="U129" s="34">
        <v>2</v>
      </c>
      <c r="V129" s="36" t="s">
        <v>280</v>
      </c>
      <c r="W129" s="37"/>
      <c r="Y129" s="37"/>
      <c r="Z129" s="37"/>
      <c r="AA129" s="37"/>
      <c r="AB129" s="37"/>
      <c r="AC129" s="37"/>
      <c r="AD129" s="37"/>
      <c r="AE129" s="37"/>
    </row>
    <row r="130" spans="1:31" s="39" customFormat="1" ht="13.5">
      <c r="A130" s="24" t="s">
        <v>268</v>
      </c>
      <c r="B130" s="47" t="s">
        <v>281</v>
      </c>
      <c r="C130" s="29"/>
      <c r="D130" s="47">
        <v>1</v>
      </c>
      <c r="E130" s="47">
        <v>11</v>
      </c>
      <c r="F130" s="48">
        <v>2232</v>
      </c>
      <c r="G130" s="31">
        <f t="shared" si="13"/>
        <v>143712</v>
      </c>
      <c r="H130" s="31">
        <f t="shared" si="19"/>
        <v>90000</v>
      </c>
      <c r="I130" s="31">
        <f t="shared" si="20"/>
        <v>67200</v>
      </c>
      <c r="J130" s="32">
        <f t="shared" si="24"/>
        <v>20000</v>
      </c>
      <c r="K130" s="32">
        <f t="shared" ref="K130:K193" si="25">SUM(L130:T130)</f>
        <v>53712</v>
      </c>
      <c r="L130" s="32">
        <f t="shared" si="16"/>
        <v>11000</v>
      </c>
      <c r="M130" s="32">
        <f t="shared" si="21"/>
        <v>3240</v>
      </c>
      <c r="N130" s="33">
        <v>1920</v>
      </c>
      <c r="O130" s="33">
        <f t="shared" si="18"/>
        <v>0</v>
      </c>
      <c r="P130" s="31">
        <v>20000</v>
      </c>
      <c r="Q130" s="31">
        <v>10000</v>
      </c>
      <c r="R130" s="34">
        <v>1942</v>
      </c>
      <c r="S130" s="34">
        <v>3210</v>
      </c>
      <c r="T130" s="34">
        <v>2400</v>
      </c>
      <c r="U130" s="34">
        <v>1</v>
      </c>
      <c r="V130" s="36" t="s">
        <v>282</v>
      </c>
      <c r="W130" s="37"/>
      <c r="Y130" s="37"/>
      <c r="Z130" s="37"/>
      <c r="AA130" s="37"/>
      <c r="AB130" s="37"/>
      <c r="AC130" s="37"/>
      <c r="AD130" s="37"/>
      <c r="AE130" s="37"/>
    </row>
    <row r="131" spans="1:31" s="39" customFormat="1" ht="13.5">
      <c r="A131" s="24" t="s">
        <v>268</v>
      </c>
      <c r="B131" s="47" t="s">
        <v>283</v>
      </c>
      <c r="C131" s="29"/>
      <c r="D131" s="47">
        <v>1</v>
      </c>
      <c r="E131" s="47">
        <v>8</v>
      </c>
      <c r="F131" s="48">
        <v>998</v>
      </c>
      <c r="G131" s="31">
        <f t="shared" si="13"/>
        <v>152735</v>
      </c>
      <c r="H131" s="31">
        <f t="shared" si="19"/>
        <v>90000</v>
      </c>
      <c r="I131" s="31">
        <f t="shared" si="20"/>
        <v>43680</v>
      </c>
      <c r="J131" s="32">
        <f t="shared" si="24"/>
        <v>20000</v>
      </c>
      <c r="K131" s="32">
        <f t="shared" si="25"/>
        <v>62735</v>
      </c>
      <c r="L131" s="32">
        <f t="shared" si="16"/>
        <v>8000</v>
      </c>
      <c r="M131" s="32">
        <f t="shared" si="21"/>
        <v>2880</v>
      </c>
      <c r="N131" s="33">
        <v>1920</v>
      </c>
      <c r="O131" s="33">
        <f t="shared" si="18"/>
        <v>0</v>
      </c>
      <c r="P131" s="31">
        <v>20000</v>
      </c>
      <c r="Q131" s="31">
        <v>10000</v>
      </c>
      <c r="R131" s="34">
        <v>6300</v>
      </c>
      <c r="S131" s="34">
        <v>8835</v>
      </c>
      <c r="T131" s="34">
        <v>4800</v>
      </c>
      <c r="U131" s="34">
        <v>2</v>
      </c>
      <c r="V131" s="36" t="s">
        <v>284</v>
      </c>
      <c r="W131" s="37"/>
      <c r="Y131" s="37"/>
      <c r="Z131" s="37"/>
      <c r="AA131" s="37"/>
      <c r="AB131" s="37"/>
      <c r="AC131" s="37"/>
      <c r="AD131" s="37"/>
      <c r="AE131" s="37"/>
    </row>
    <row r="132" spans="1:31" s="39" customFormat="1" ht="13.5">
      <c r="A132" s="24" t="s">
        <v>268</v>
      </c>
      <c r="B132" s="47" t="s">
        <v>285</v>
      </c>
      <c r="C132" s="29"/>
      <c r="D132" s="47">
        <v>1</v>
      </c>
      <c r="E132" s="47">
        <v>14</v>
      </c>
      <c r="F132" s="48">
        <v>2673</v>
      </c>
      <c r="G132" s="31">
        <f t="shared" si="13"/>
        <v>140864</v>
      </c>
      <c r="H132" s="31">
        <f t="shared" si="19"/>
        <v>90000</v>
      </c>
      <c r="I132" s="31">
        <f t="shared" si="20"/>
        <v>67200</v>
      </c>
      <c r="J132" s="32">
        <f t="shared" si="24"/>
        <v>20000</v>
      </c>
      <c r="K132" s="32">
        <f t="shared" si="25"/>
        <v>50864</v>
      </c>
      <c r="L132" s="32">
        <f t="shared" si="16"/>
        <v>14000</v>
      </c>
      <c r="M132" s="32">
        <f t="shared" si="21"/>
        <v>3600</v>
      </c>
      <c r="N132" s="33">
        <v>1920</v>
      </c>
      <c r="O132" s="33">
        <f t="shared" si="18"/>
        <v>0</v>
      </c>
      <c r="P132" s="31"/>
      <c r="Q132" s="31">
        <v>10000</v>
      </c>
      <c r="R132" s="34">
        <v>5219</v>
      </c>
      <c r="S132" s="34">
        <v>4125</v>
      </c>
      <c r="T132" s="34">
        <v>12000</v>
      </c>
      <c r="U132" s="34">
        <v>5</v>
      </c>
      <c r="V132" s="36" t="s">
        <v>286</v>
      </c>
      <c r="W132" s="37"/>
      <c r="Y132" s="37"/>
      <c r="Z132" s="37"/>
      <c r="AA132" s="37"/>
      <c r="AB132" s="37"/>
      <c r="AC132" s="37"/>
      <c r="AD132" s="37"/>
      <c r="AE132" s="37"/>
    </row>
    <row r="133" spans="1:31" s="39" customFormat="1" ht="13.5">
      <c r="A133" s="24" t="s">
        <v>268</v>
      </c>
      <c r="B133" s="47" t="s">
        <v>287</v>
      </c>
      <c r="C133" s="29"/>
      <c r="D133" s="47">
        <v>1</v>
      </c>
      <c r="E133" s="47">
        <v>8</v>
      </c>
      <c r="F133" s="48">
        <v>1293</v>
      </c>
      <c r="G133" s="31">
        <f t="shared" si="13"/>
        <v>141131</v>
      </c>
      <c r="H133" s="31">
        <f t="shared" si="19"/>
        <v>90000</v>
      </c>
      <c r="I133" s="31">
        <f t="shared" si="20"/>
        <v>55440</v>
      </c>
      <c r="J133" s="32">
        <f t="shared" si="24"/>
        <v>20000</v>
      </c>
      <c r="K133" s="32">
        <f t="shared" si="25"/>
        <v>51131</v>
      </c>
      <c r="L133" s="32">
        <f t="shared" si="16"/>
        <v>8000</v>
      </c>
      <c r="M133" s="32">
        <f t="shared" si="21"/>
        <v>2880</v>
      </c>
      <c r="N133" s="33">
        <v>1920</v>
      </c>
      <c r="O133" s="33">
        <f t="shared" si="18"/>
        <v>0</v>
      </c>
      <c r="P133" s="31">
        <v>20000</v>
      </c>
      <c r="Q133" s="31">
        <v>10000</v>
      </c>
      <c r="R133" s="34">
        <v>3201</v>
      </c>
      <c r="S133" s="34">
        <v>2730</v>
      </c>
      <c r="T133" s="34">
        <v>2400</v>
      </c>
      <c r="U133" s="34">
        <v>1</v>
      </c>
      <c r="V133" s="36" t="s">
        <v>288</v>
      </c>
      <c r="W133" s="37"/>
      <c r="Y133" s="37"/>
      <c r="Z133" s="37"/>
      <c r="AA133" s="37"/>
      <c r="AB133" s="37"/>
      <c r="AC133" s="37"/>
      <c r="AD133" s="37"/>
      <c r="AE133" s="37"/>
    </row>
    <row r="134" spans="1:31" s="37" customFormat="1" ht="13.5">
      <c r="A134" s="24" t="s">
        <v>268</v>
      </c>
      <c r="B134" s="29" t="s">
        <v>289</v>
      </c>
      <c r="C134" s="29" t="s">
        <v>29</v>
      </c>
      <c r="D134" s="29">
        <v>2</v>
      </c>
      <c r="E134" s="29">
        <v>17</v>
      </c>
      <c r="F134" s="30">
        <v>1672</v>
      </c>
      <c r="G134" s="31">
        <f t="shared" ref="G134:G197" si="26">H134+K134</f>
        <v>182504</v>
      </c>
      <c r="H134" s="31">
        <f t="shared" si="19"/>
        <v>90000</v>
      </c>
      <c r="I134" s="31">
        <f t="shared" si="20"/>
        <v>55440</v>
      </c>
      <c r="J134" s="32">
        <v>30000</v>
      </c>
      <c r="K134" s="32">
        <f t="shared" si="25"/>
        <v>92504</v>
      </c>
      <c r="L134" s="32">
        <f t="shared" ref="L134:L197" si="27">E134*1000</f>
        <v>17000</v>
      </c>
      <c r="M134" s="32">
        <f t="shared" si="21"/>
        <v>3960</v>
      </c>
      <c r="N134" s="33">
        <v>1920</v>
      </c>
      <c r="O134" s="33">
        <f t="shared" si="18"/>
        <v>15000</v>
      </c>
      <c r="P134" s="31">
        <v>20000</v>
      </c>
      <c r="Q134" s="31">
        <v>10000</v>
      </c>
      <c r="R134" s="31">
        <v>10756</v>
      </c>
      <c r="S134" s="31">
        <v>9068</v>
      </c>
      <c r="T134" s="34">
        <v>4800</v>
      </c>
      <c r="U134" s="34">
        <v>2</v>
      </c>
      <c r="V134" s="36" t="s">
        <v>290</v>
      </c>
    </row>
    <row r="135" spans="1:31" s="37" customFormat="1" ht="13.5">
      <c r="A135" s="24" t="s">
        <v>268</v>
      </c>
      <c r="B135" s="29" t="s">
        <v>291</v>
      </c>
      <c r="C135" s="29" t="s">
        <v>29</v>
      </c>
      <c r="D135" s="29">
        <v>3</v>
      </c>
      <c r="E135" s="29">
        <v>23</v>
      </c>
      <c r="F135" s="30">
        <v>1902</v>
      </c>
      <c r="G135" s="31">
        <f t="shared" si="26"/>
        <v>243162</v>
      </c>
      <c r="H135" s="31">
        <f t="shared" si="19"/>
        <v>90000</v>
      </c>
      <c r="I135" s="31">
        <f t="shared" si="20"/>
        <v>55440</v>
      </c>
      <c r="J135" s="32">
        <v>30000</v>
      </c>
      <c r="K135" s="32">
        <f t="shared" si="25"/>
        <v>153162</v>
      </c>
      <c r="L135" s="32">
        <f t="shared" si="27"/>
        <v>23000</v>
      </c>
      <c r="M135" s="32">
        <f t="shared" si="21"/>
        <v>4680</v>
      </c>
      <c r="N135" s="33">
        <v>1920</v>
      </c>
      <c r="O135" s="33">
        <f t="shared" ref="O135:O198" si="28">(D135-1)*15000</f>
        <v>30000</v>
      </c>
      <c r="P135" s="31">
        <v>20000</v>
      </c>
      <c r="Q135" s="31">
        <v>10000</v>
      </c>
      <c r="R135" s="31">
        <v>16900</v>
      </c>
      <c r="S135" s="31">
        <v>29862</v>
      </c>
      <c r="T135" s="34">
        <v>16800</v>
      </c>
      <c r="U135" s="34">
        <v>7</v>
      </c>
      <c r="V135" s="36" t="s">
        <v>292</v>
      </c>
    </row>
    <row r="136" spans="1:31" s="37" customFormat="1" ht="13.5">
      <c r="A136" s="24" t="s">
        <v>268</v>
      </c>
      <c r="B136" s="29" t="s">
        <v>293</v>
      </c>
      <c r="C136" s="29" t="s">
        <v>29</v>
      </c>
      <c r="D136" s="29">
        <v>3</v>
      </c>
      <c r="E136" s="29">
        <v>26</v>
      </c>
      <c r="F136" s="30">
        <v>2456</v>
      </c>
      <c r="G136" s="31">
        <f t="shared" si="26"/>
        <v>241679</v>
      </c>
      <c r="H136" s="31">
        <f t="shared" si="19"/>
        <v>97200</v>
      </c>
      <c r="I136" s="31">
        <f t="shared" si="20"/>
        <v>67200</v>
      </c>
      <c r="J136" s="32">
        <v>30000</v>
      </c>
      <c r="K136" s="32">
        <f t="shared" si="25"/>
        <v>144479</v>
      </c>
      <c r="L136" s="32">
        <f t="shared" si="27"/>
        <v>26000</v>
      </c>
      <c r="M136" s="32">
        <f t="shared" si="21"/>
        <v>5040</v>
      </c>
      <c r="N136" s="33">
        <v>1920</v>
      </c>
      <c r="O136" s="33">
        <f t="shared" si="28"/>
        <v>30000</v>
      </c>
      <c r="P136" s="31">
        <v>20000</v>
      </c>
      <c r="Q136" s="31">
        <v>10000</v>
      </c>
      <c r="R136" s="31">
        <v>17803</v>
      </c>
      <c r="S136" s="31">
        <v>16916</v>
      </c>
      <c r="T136" s="34">
        <v>16800</v>
      </c>
      <c r="U136" s="34">
        <v>7</v>
      </c>
      <c r="V136" s="36" t="s">
        <v>294</v>
      </c>
      <c r="W136"/>
    </row>
    <row r="137" spans="1:31" s="37" customFormat="1" ht="13.5">
      <c r="A137" s="24" t="s">
        <v>268</v>
      </c>
      <c r="B137" s="29" t="s">
        <v>295</v>
      </c>
      <c r="C137" s="29" t="s">
        <v>29</v>
      </c>
      <c r="D137" s="29">
        <v>2</v>
      </c>
      <c r="E137" s="29">
        <v>11</v>
      </c>
      <c r="F137" s="30">
        <v>1980</v>
      </c>
      <c r="G137" s="31">
        <f t="shared" si="26"/>
        <v>172544</v>
      </c>
      <c r="H137" s="31">
        <f t="shared" si="19"/>
        <v>90000</v>
      </c>
      <c r="I137" s="31">
        <f t="shared" si="20"/>
        <v>55440</v>
      </c>
      <c r="J137" s="32">
        <v>30000</v>
      </c>
      <c r="K137" s="32">
        <f t="shared" si="25"/>
        <v>82544</v>
      </c>
      <c r="L137" s="32">
        <f t="shared" si="27"/>
        <v>11000</v>
      </c>
      <c r="M137" s="32">
        <f t="shared" si="21"/>
        <v>3240</v>
      </c>
      <c r="N137" s="33">
        <v>1920</v>
      </c>
      <c r="O137" s="33">
        <f t="shared" si="28"/>
        <v>15000</v>
      </c>
      <c r="P137" s="31">
        <v>20000</v>
      </c>
      <c r="Q137" s="31">
        <v>10000</v>
      </c>
      <c r="R137" s="31">
        <v>3429</v>
      </c>
      <c r="S137" s="31">
        <v>10755</v>
      </c>
      <c r="T137" s="34">
        <v>7200</v>
      </c>
      <c r="U137" s="34">
        <v>3</v>
      </c>
      <c r="V137" s="36" t="s">
        <v>296</v>
      </c>
      <c r="W137"/>
    </row>
    <row r="138" spans="1:31" s="37" customFormat="1" ht="13.5">
      <c r="A138" s="24" t="s">
        <v>268</v>
      </c>
      <c r="B138" s="29" t="s">
        <v>297</v>
      </c>
      <c r="C138" s="29"/>
      <c r="D138" s="29">
        <v>2</v>
      </c>
      <c r="E138" s="29">
        <v>17</v>
      </c>
      <c r="F138" s="30">
        <v>1697</v>
      </c>
      <c r="G138" s="31">
        <f t="shared" si="26"/>
        <v>199323</v>
      </c>
      <c r="H138" s="31">
        <f t="shared" si="19"/>
        <v>90000</v>
      </c>
      <c r="I138" s="31">
        <f t="shared" si="20"/>
        <v>55440</v>
      </c>
      <c r="J138" s="32">
        <f>IF(F138&gt;=500,IF(AND(F138&gt;=3000),30000,20000),20000)</f>
        <v>20000</v>
      </c>
      <c r="K138" s="32">
        <f t="shared" si="25"/>
        <v>109323</v>
      </c>
      <c r="L138" s="32">
        <f t="shared" si="27"/>
        <v>17000</v>
      </c>
      <c r="M138" s="32">
        <f t="shared" si="21"/>
        <v>3960</v>
      </c>
      <c r="N138" s="33">
        <v>1920</v>
      </c>
      <c r="O138" s="33">
        <f t="shared" si="28"/>
        <v>15000</v>
      </c>
      <c r="P138" s="31">
        <v>20000</v>
      </c>
      <c r="Q138" s="31">
        <v>10000</v>
      </c>
      <c r="R138" s="31">
        <v>6568</v>
      </c>
      <c r="S138" s="31">
        <v>22875</v>
      </c>
      <c r="T138" s="34">
        <v>12000</v>
      </c>
      <c r="U138" s="34">
        <v>5</v>
      </c>
      <c r="V138" s="36" t="s">
        <v>298</v>
      </c>
    </row>
    <row r="139" spans="1:31" s="37" customFormat="1" ht="13.5">
      <c r="A139" s="24" t="s">
        <v>268</v>
      </c>
      <c r="B139" s="29" t="s">
        <v>299</v>
      </c>
      <c r="C139" s="29" t="s">
        <v>29</v>
      </c>
      <c r="D139" s="29">
        <v>2</v>
      </c>
      <c r="E139" s="29">
        <v>13</v>
      </c>
      <c r="F139" s="30">
        <v>1643</v>
      </c>
      <c r="G139" s="31">
        <f t="shared" si="26"/>
        <v>176700</v>
      </c>
      <c r="H139" s="31">
        <f t="shared" si="19"/>
        <v>90000</v>
      </c>
      <c r="I139" s="31">
        <f t="shared" si="20"/>
        <v>55440</v>
      </c>
      <c r="J139" s="32">
        <v>30000</v>
      </c>
      <c r="K139" s="32">
        <f t="shared" si="25"/>
        <v>86700</v>
      </c>
      <c r="L139" s="32">
        <f t="shared" si="27"/>
        <v>13000</v>
      </c>
      <c r="M139" s="32">
        <f t="shared" si="21"/>
        <v>3480</v>
      </c>
      <c r="N139" s="33">
        <v>1920</v>
      </c>
      <c r="O139" s="33">
        <f t="shared" si="28"/>
        <v>15000</v>
      </c>
      <c r="P139" s="31">
        <v>20000</v>
      </c>
      <c r="Q139" s="31">
        <v>10000</v>
      </c>
      <c r="R139" s="31">
        <v>3626</v>
      </c>
      <c r="S139" s="31">
        <v>12474</v>
      </c>
      <c r="T139" s="34">
        <v>7200</v>
      </c>
      <c r="U139" s="34">
        <v>3</v>
      </c>
      <c r="V139" s="36" t="s">
        <v>300</v>
      </c>
      <c r="W139"/>
    </row>
    <row r="140" spans="1:31" s="37" customFormat="1" ht="13.5">
      <c r="A140" s="24" t="s">
        <v>268</v>
      </c>
      <c r="B140" s="29" t="s">
        <v>301</v>
      </c>
      <c r="C140" s="29" t="s">
        <v>29</v>
      </c>
      <c r="D140" s="29">
        <v>3</v>
      </c>
      <c r="E140" s="29">
        <v>23</v>
      </c>
      <c r="F140" s="30">
        <v>2322</v>
      </c>
      <c r="G140" s="31">
        <f t="shared" si="26"/>
        <v>229922</v>
      </c>
      <c r="H140" s="31">
        <f t="shared" si="19"/>
        <v>97200</v>
      </c>
      <c r="I140" s="31">
        <f t="shared" si="20"/>
        <v>67200</v>
      </c>
      <c r="J140" s="32">
        <v>30000</v>
      </c>
      <c r="K140" s="32">
        <f t="shared" si="25"/>
        <v>132722</v>
      </c>
      <c r="L140" s="32">
        <f t="shared" si="27"/>
        <v>23000</v>
      </c>
      <c r="M140" s="32">
        <f t="shared" si="21"/>
        <v>4680</v>
      </c>
      <c r="N140" s="33">
        <v>1920</v>
      </c>
      <c r="O140" s="33">
        <f t="shared" si="28"/>
        <v>30000</v>
      </c>
      <c r="P140" s="31">
        <v>20000</v>
      </c>
      <c r="Q140" s="31">
        <v>10000</v>
      </c>
      <c r="R140" s="31">
        <v>8599</v>
      </c>
      <c r="S140" s="31">
        <v>27323</v>
      </c>
      <c r="T140" s="34">
        <v>7200</v>
      </c>
      <c r="U140" s="34">
        <v>3</v>
      </c>
      <c r="V140" s="36" t="s">
        <v>302</v>
      </c>
    </row>
    <row r="141" spans="1:31" s="37" customFormat="1" ht="13.5">
      <c r="A141" s="24" t="s">
        <v>268</v>
      </c>
      <c r="B141" s="29" t="s">
        <v>303</v>
      </c>
      <c r="C141" s="29"/>
      <c r="D141" s="29">
        <v>1</v>
      </c>
      <c r="E141" s="29">
        <v>8</v>
      </c>
      <c r="F141" s="30">
        <v>1080</v>
      </c>
      <c r="G141" s="31">
        <f t="shared" si="26"/>
        <v>151532</v>
      </c>
      <c r="H141" s="31">
        <f t="shared" si="19"/>
        <v>90000</v>
      </c>
      <c r="I141" s="31">
        <f t="shared" si="20"/>
        <v>55440</v>
      </c>
      <c r="J141" s="32">
        <f>IF(F141&gt;=500,IF(AND(F141&gt;=3000),30000,20000),20000)</f>
        <v>20000</v>
      </c>
      <c r="K141" s="32">
        <f t="shared" si="25"/>
        <v>61532</v>
      </c>
      <c r="L141" s="32">
        <f t="shared" si="27"/>
        <v>8000</v>
      </c>
      <c r="M141" s="32">
        <f t="shared" si="21"/>
        <v>2880</v>
      </c>
      <c r="N141" s="33">
        <v>1920</v>
      </c>
      <c r="O141" s="33">
        <f t="shared" si="28"/>
        <v>0</v>
      </c>
      <c r="P141" s="31">
        <v>20000</v>
      </c>
      <c r="Q141" s="31">
        <v>10000</v>
      </c>
      <c r="R141" s="31">
        <v>5254</v>
      </c>
      <c r="S141" s="31">
        <v>11078</v>
      </c>
      <c r="T141" s="34">
        <v>2400</v>
      </c>
      <c r="U141" s="34">
        <v>1</v>
      </c>
      <c r="V141" s="36" t="s">
        <v>304</v>
      </c>
    </row>
    <row r="142" spans="1:31" ht="13.5">
      <c r="A142" s="29" t="s">
        <v>305</v>
      </c>
      <c r="B142" s="25" t="s">
        <v>306</v>
      </c>
      <c r="C142" s="29"/>
      <c r="D142" s="25">
        <v>2</v>
      </c>
      <c r="E142" s="25">
        <v>9</v>
      </c>
      <c r="F142" s="26">
        <v>1640</v>
      </c>
      <c r="G142" s="31">
        <f t="shared" si="26"/>
        <v>157096</v>
      </c>
      <c r="H142" s="31">
        <f t="shared" si="19"/>
        <v>90000</v>
      </c>
      <c r="I142" s="31">
        <f t="shared" si="20"/>
        <v>55440</v>
      </c>
      <c r="J142" s="32">
        <f>IF(F142&gt;=500,IF(AND(F142&gt;=3000),30000,20000),20000)</f>
        <v>20000</v>
      </c>
      <c r="K142" s="32">
        <f t="shared" si="25"/>
        <v>67096</v>
      </c>
      <c r="L142" s="32">
        <f t="shared" si="27"/>
        <v>9000</v>
      </c>
      <c r="M142" s="32">
        <f t="shared" si="21"/>
        <v>3000</v>
      </c>
      <c r="N142" s="33">
        <v>1920</v>
      </c>
      <c r="O142" s="33">
        <f t="shared" si="28"/>
        <v>15000</v>
      </c>
      <c r="P142" s="31">
        <v>20000</v>
      </c>
      <c r="Q142" s="31">
        <v>10000</v>
      </c>
      <c r="R142" s="20">
        <v>1972</v>
      </c>
      <c r="S142" s="31">
        <v>604</v>
      </c>
      <c r="T142" s="34">
        <v>5600</v>
      </c>
      <c r="U142" s="21">
        <v>3</v>
      </c>
      <c r="V142" s="36" t="s">
        <v>307</v>
      </c>
      <c r="Y142" s="37"/>
      <c r="Z142" s="37"/>
      <c r="AA142" s="37"/>
      <c r="AB142" s="37"/>
      <c r="AC142" s="37"/>
      <c r="AD142" s="37"/>
      <c r="AE142" s="37"/>
    </row>
    <row r="143" spans="1:31" ht="13.5">
      <c r="A143" s="29" t="s">
        <v>305</v>
      </c>
      <c r="B143" s="25" t="s">
        <v>308</v>
      </c>
      <c r="C143" s="29" t="s">
        <v>29</v>
      </c>
      <c r="D143" s="25">
        <v>2</v>
      </c>
      <c r="E143" s="25">
        <v>25</v>
      </c>
      <c r="F143" s="26">
        <v>2985</v>
      </c>
      <c r="G143" s="31">
        <f t="shared" si="26"/>
        <v>201452</v>
      </c>
      <c r="H143" s="31">
        <f t="shared" si="19"/>
        <v>97200</v>
      </c>
      <c r="I143" s="31">
        <f t="shared" si="20"/>
        <v>67200</v>
      </c>
      <c r="J143" s="32">
        <v>30000</v>
      </c>
      <c r="K143" s="32">
        <f t="shared" si="25"/>
        <v>104252</v>
      </c>
      <c r="L143" s="32">
        <f t="shared" si="27"/>
        <v>25000</v>
      </c>
      <c r="M143" s="32">
        <f t="shared" si="21"/>
        <v>4920</v>
      </c>
      <c r="N143" s="33">
        <v>1920</v>
      </c>
      <c r="O143" s="33">
        <f t="shared" si="28"/>
        <v>15000</v>
      </c>
      <c r="P143" s="31">
        <v>20000</v>
      </c>
      <c r="Q143" s="31">
        <v>10000</v>
      </c>
      <c r="R143" s="20">
        <v>11000</v>
      </c>
      <c r="S143" s="31">
        <v>9212</v>
      </c>
      <c r="T143" s="34">
        <v>7200</v>
      </c>
      <c r="U143" s="21">
        <v>3</v>
      </c>
      <c r="V143" s="36" t="s">
        <v>309</v>
      </c>
      <c r="Y143" s="37"/>
      <c r="Z143" s="37"/>
      <c r="AA143" s="37"/>
      <c r="AB143" s="37"/>
      <c r="AC143" s="37"/>
      <c r="AD143" s="37"/>
      <c r="AE143" s="37"/>
    </row>
    <row r="144" spans="1:31" ht="13.5">
      <c r="A144" s="29" t="s">
        <v>305</v>
      </c>
      <c r="B144" s="25" t="s">
        <v>310</v>
      </c>
      <c r="C144" s="29"/>
      <c r="D144" s="25">
        <v>1</v>
      </c>
      <c r="E144" s="25">
        <v>5</v>
      </c>
      <c r="F144" s="26">
        <v>1608</v>
      </c>
      <c r="G144" s="31">
        <f t="shared" si="26"/>
        <v>134849</v>
      </c>
      <c r="H144" s="31">
        <f t="shared" si="19"/>
        <v>90000</v>
      </c>
      <c r="I144" s="31">
        <f t="shared" si="20"/>
        <v>55440</v>
      </c>
      <c r="J144" s="32">
        <f t="shared" ref="J144:J153" si="29">IF(F144&gt;=500,IF(AND(F144&gt;=3000),30000,20000),20000)</f>
        <v>20000</v>
      </c>
      <c r="K144" s="32">
        <f t="shared" si="25"/>
        <v>44849</v>
      </c>
      <c r="L144" s="32">
        <f t="shared" si="27"/>
        <v>5000</v>
      </c>
      <c r="M144" s="32">
        <f t="shared" si="21"/>
        <v>2520</v>
      </c>
      <c r="N144" s="33">
        <v>1920</v>
      </c>
      <c r="O144" s="33">
        <f t="shared" si="28"/>
        <v>0</v>
      </c>
      <c r="P144" s="31">
        <v>20000</v>
      </c>
      <c r="Q144" s="31">
        <v>10000</v>
      </c>
      <c r="R144" s="20">
        <v>2300</v>
      </c>
      <c r="S144" s="31">
        <v>709</v>
      </c>
      <c r="T144" s="34">
        <v>2400</v>
      </c>
      <c r="U144" s="21">
        <v>1</v>
      </c>
      <c r="V144" s="36" t="s">
        <v>311</v>
      </c>
      <c r="Y144" s="37"/>
      <c r="Z144" s="37"/>
      <c r="AA144" s="37"/>
      <c r="AB144" s="37"/>
      <c r="AC144" s="37"/>
      <c r="AD144" s="37"/>
      <c r="AE144" s="37"/>
    </row>
    <row r="145" spans="1:31" ht="13.5">
      <c r="A145" s="29" t="s">
        <v>305</v>
      </c>
      <c r="B145" s="24" t="s">
        <v>312</v>
      </c>
      <c r="C145" s="29"/>
      <c r="D145" s="25">
        <v>3</v>
      </c>
      <c r="E145" s="25">
        <v>25</v>
      </c>
      <c r="F145" s="26">
        <v>3628</v>
      </c>
      <c r="G145" s="31">
        <f t="shared" si="26"/>
        <v>232879</v>
      </c>
      <c r="H145" s="31">
        <f t="shared" si="19"/>
        <v>120720</v>
      </c>
      <c r="I145" s="31">
        <f t="shared" si="20"/>
        <v>90720</v>
      </c>
      <c r="J145" s="32">
        <f t="shared" si="29"/>
        <v>30000</v>
      </c>
      <c r="K145" s="32">
        <f t="shared" si="25"/>
        <v>112159</v>
      </c>
      <c r="L145" s="32">
        <f t="shared" si="27"/>
        <v>25000</v>
      </c>
      <c r="M145" s="32">
        <f t="shared" si="21"/>
        <v>4920</v>
      </c>
      <c r="N145" s="33">
        <v>1920</v>
      </c>
      <c r="O145" s="33">
        <f t="shared" si="28"/>
        <v>30000</v>
      </c>
      <c r="P145" s="31">
        <v>20000</v>
      </c>
      <c r="Q145" s="31">
        <v>10000</v>
      </c>
      <c r="R145" s="20">
        <v>4484</v>
      </c>
      <c r="S145" s="31">
        <v>1435</v>
      </c>
      <c r="T145" s="34">
        <v>14400</v>
      </c>
      <c r="U145" s="21">
        <v>6</v>
      </c>
      <c r="V145" s="36" t="s">
        <v>313</v>
      </c>
      <c r="Y145" s="37"/>
      <c r="Z145" s="37"/>
      <c r="AA145" s="37"/>
      <c r="AB145" s="37"/>
      <c r="AC145" s="37"/>
      <c r="AD145" s="37"/>
      <c r="AE145" s="37"/>
    </row>
    <row r="146" spans="1:31" ht="13.5">
      <c r="A146" s="29" t="s">
        <v>305</v>
      </c>
      <c r="B146" s="25" t="s">
        <v>314</v>
      </c>
      <c r="C146" s="29"/>
      <c r="D146" s="25">
        <v>1</v>
      </c>
      <c r="E146" s="25">
        <v>10</v>
      </c>
      <c r="F146" s="26">
        <v>1740</v>
      </c>
      <c r="G146" s="31">
        <f t="shared" si="26"/>
        <v>137440</v>
      </c>
      <c r="H146" s="31">
        <f t="shared" si="19"/>
        <v>90000</v>
      </c>
      <c r="I146" s="31">
        <f t="shared" si="20"/>
        <v>55440</v>
      </c>
      <c r="J146" s="32">
        <f t="shared" si="29"/>
        <v>20000</v>
      </c>
      <c r="K146" s="32">
        <f t="shared" si="25"/>
        <v>47440</v>
      </c>
      <c r="L146" s="32">
        <f t="shared" si="27"/>
        <v>10000</v>
      </c>
      <c r="M146" s="32">
        <f t="shared" si="21"/>
        <v>3120</v>
      </c>
      <c r="N146" s="33">
        <v>1920</v>
      </c>
      <c r="O146" s="33">
        <f t="shared" si="28"/>
        <v>0</v>
      </c>
      <c r="P146" s="31">
        <v>20000</v>
      </c>
      <c r="Q146" s="31">
        <v>10000</v>
      </c>
      <c r="R146" s="20">
        <v>0</v>
      </c>
      <c r="S146" s="31">
        <v>0</v>
      </c>
      <c r="T146" s="34">
        <v>2400</v>
      </c>
      <c r="U146" s="21">
        <v>1</v>
      </c>
      <c r="V146" s="36" t="s">
        <v>315</v>
      </c>
      <c r="Y146" s="37"/>
      <c r="Z146" s="37"/>
      <c r="AA146" s="37"/>
      <c r="AB146" s="37"/>
      <c r="AC146" s="37"/>
      <c r="AD146" s="37"/>
      <c r="AE146" s="37"/>
    </row>
    <row r="147" spans="1:31" s="38" customFormat="1" ht="13.5">
      <c r="A147" s="29" t="s">
        <v>305</v>
      </c>
      <c r="B147" s="50" t="s">
        <v>316</v>
      </c>
      <c r="C147" s="29"/>
      <c r="D147" s="50">
        <v>1</v>
      </c>
      <c r="E147" s="50">
        <v>8</v>
      </c>
      <c r="F147" s="51">
        <v>1740</v>
      </c>
      <c r="G147" s="31">
        <f t="shared" si="26"/>
        <v>135200</v>
      </c>
      <c r="H147" s="31">
        <f t="shared" si="19"/>
        <v>90000</v>
      </c>
      <c r="I147" s="31">
        <f t="shared" si="20"/>
        <v>55440</v>
      </c>
      <c r="J147" s="32">
        <f t="shared" si="29"/>
        <v>20000</v>
      </c>
      <c r="K147" s="32">
        <f t="shared" si="25"/>
        <v>45200</v>
      </c>
      <c r="L147" s="32">
        <f t="shared" si="27"/>
        <v>8000</v>
      </c>
      <c r="M147" s="32">
        <f t="shared" si="21"/>
        <v>2880</v>
      </c>
      <c r="N147" s="33">
        <v>1920</v>
      </c>
      <c r="O147" s="33">
        <f t="shared" si="28"/>
        <v>0</v>
      </c>
      <c r="P147" s="31">
        <v>20000</v>
      </c>
      <c r="Q147" s="31">
        <v>10000</v>
      </c>
      <c r="R147" s="21">
        <v>0</v>
      </c>
      <c r="S147" s="34">
        <v>0</v>
      </c>
      <c r="T147" s="34">
        <v>2400</v>
      </c>
      <c r="U147" s="21">
        <v>1</v>
      </c>
      <c r="V147" s="36" t="s">
        <v>317</v>
      </c>
      <c r="W147"/>
      <c r="Y147" s="37"/>
      <c r="Z147" s="37"/>
      <c r="AA147" s="37"/>
      <c r="AB147" s="37"/>
      <c r="AC147" s="37"/>
      <c r="AD147" s="37"/>
      <c r="AE147" s="37"/>
    </row>
    <row r="148" spans="1:31" s="38" customFormat="1" ht="13.5">
      <c r="A148" s="29" t="s">
        <v>305</v>
      </c>
      <c r="B148" s="50" t="s">
        <v>318</v>
      </c>
      <c r="C148" s="29"/>
      <c r="D148" s="50">
        <v>1</v>
      </c>
      <c r="E148" s="50">
        <v>7</v>
      </c>
      <c r="F148" s="51">
        <v>1268</v>
      </c>
      <c r="G148" s="31">
        <f t="shared" si="26"/>
        <v>136480</v>
      </c>
      <c r="H148" s="31">
        <f t="shared" ref="H148:H163" si="30">IF(I148+J148&gt;=10000,IF(AND(I148+J148&gt;=90000),(I148+J148),90000),90000)</f>
        <v>90000</v>
      </c>
      <c r="I148" s="31">
        <f t="shared" ref="I148:I163" si="31">IF(F148&gt;=1000,IF((F148&gt;=2000),IF(AND(F148&gt;=3000),90720,67200),55440),43680)</f>
        <v>55440</v>
      </c>
      <c r="J148" s="32">
        <f t="shared" si="29"/>
        <v>20000</v>
      </c>
      <c r="K148" s="32">
        <f t="shared" si="25"/>
        <v>46480</v>
      </c>
      <c r="L148" s="32">
        <f t="shared" si="27"/>
        <v>7000</v>
      </c>
      <c r="M148" s="32">
        <f t="shared" ref="M148:M163" si="32">1920+E148*120</f>
        <v>2760</v>
      </c>
      <c r="N148" s="33">
        <v>1920</v>
      </c>
      <c r="O148" s="33">
        <f t="shared" si="28"/>
        <v>0</v>
      </c>
      <c r="P148" s="31">
        <v>20000</v>
      </c>
      <c r="Q148" s="31">
        <v>10000</v>
      </c>
      <c r="R148" s="21">
        <v>0</v>
      </c>
      <c r="S148" s="34">
        <v>0</v>
      </c>
      <c r="T148" s="34">
        <v>4800</v>
      </c>
      <c r="U148" s="21">
        <v>2</v>
      </c>
      <c r="V148" s="36" t="s">
        <v>319</v>
      </c>
      <c r="W148"/>
      <c r="Y148" s="37"/>
      <c r="Z148" s="37"/>
      <c r="AA148" s="37"/>
      <c r="AB148" s="37"/>
      <c r="AC148" s="37"/>
      <c r="AD148" s="37"/>
      <c r="AE148" s="37"/>
    </row>
    <row r="149" spans="1:31" ht="13.5">
      <c r="A149" s="29" t="s">
        <v>305</v>
      </c>
      <c r="B149" s="25" t="s">
        <v>320</v>
      </c>
      <c r="C149" s="29"/>
      <c r="D149" s="25">
        <v>2</v>
      </c>
      <c r="E149" s="25">
        <v>12</v>
      </c>
      <c r="F149" s="26">
        <v>2026</v>
      </c>
      <c r="G149" s="31">
        <f t="shared" si="26"/>
        <v>168056</v>
      </c>
      <c r="H149" s="31">
        <f t="shared" si="30"/>
        <v>90000</v>
      </c>
      <c r="I149" s="31">
        <f t="shared" si="31"/>
        <v>67200</v>
      </c>
      <c r="J149" s="32">
        <f t="shared" si="29"/>
        <v>20000</v>
      </c>
      <c r="K149" s="32">
        <f t="shared" si="25"/>
        <v>78056</v>
      </c>
      <c r="L149" s="32">
        <f t="shared" si="27"/>
        <v>12000</v>
      </c>
      <c r="M149" s="32">
        <f t="shared" si="32"/>
        <v>3360</v>
      </c>
      <c r="N149" s="33">
        <v>1920</v>
      </c>
      <c r="O149" s="33">
        <f t="shared" si="28"/>
        <v>15000</v>
      </c>
      <c r="P149" s="31">
        <v>20000</v>
      </c>
      <c r="Q149" s="31">
        <v>10000</v>
      </c>
      <c r="R149" s="20">
        <v>4895</v>
      </c>
      <c r="S149" s="31">
        <v>81</v>
      </c>
      <c r="T149" s="34">
        <v>10800</v>
      </c>
      <c r="U149" s="21">
        <v>5</v>
      </c>
      <c r="V149" s="36" t="s">
        <v>321</v>
      </c>
      <c r="Y149" s="37"/>
      <c r="Z149" s="37"/>
      <c r="AA149" s="37"/>
      <c r="AB149" s="37"/>
      <c r="AC149" s="37"/>
      <c r="AD149" s="37"/>
      <c r="AE149" s="37"/>
    </row>
    <row r="150" spans="1:31" ht="13.5">
      <c r="A150" s="29" t="s">
        <v>305</v>
      </c>
      <c r="B150" s="25" t="s">
        <v>322</v>
      </c>
      <c r="C150" s="29"/>
      <c r="D150" s="25">
        <v>2</v>
      </c>
      <c r="E150" s="25">
        <v>10</v>
      </c>
      <c r="F150" s="26">
        <v>1372</v>
      </c>
      <c r="G150" s="31">
        <f t="shared" si="26"/>
        <v>157786</v>
      </c>
      <c r="H150" s="31">
        <f t="shared" si="30"/>
        <v>90000</v>
      </c>
      <c r="I150" s="31">
        <f t="shared" si="31"/>
        <v>55440</v>
      </c>
      <c r="J150" s="32">
        <f t="shared" si="29"/>
        <v>20000</v>
      </c>
      <c r="K150" s="32">
        <f t="shared" si="25"/>
        <v>67786</v>
      </c>
      <c r="L150" s="32">
        <f t="shared" si="27"/>
        <v>10000</v>
      </c>
      <c r="M150" s="32">
        <f t="shared" si="32"/>
        <v>3120</v>
      </c>
      <c r="N150" s="33">
        <v>1920</v>
      </c>
      <c r="O150" s="33">
        <f t="shared" si="28"/>
        <v>15000</v>
      </c>
      <c r="P150" s="31">
        <v>20000</v>
      </c>
      <c r="Q150" s="31">
        <v>10000</v>
      </c>
      <c r="R150" s="20">
        <v>2946</v>
      </c>
      <c r="S150" s="31">
        <v>0</v>
      </c>
      <c r="T150" s="34">
        <v>4800</v>
      </c>
      <c r="U150" s="21">
        <v>2</v>
      </c>
      <c r="V150" s="36" t="s">
        <v>323</v>
      </c>
      <c r="W150" s="37"/>
    </row>
    <row r="151" spans="1:31" ht="13.5">
      <c r="A151" s="29" t="s">
        <v>305</v>
      </c>
      <c r="B151" s="25" t="s">
        <v>324</v>
      </c>
      <c r="C151" s="29"/>
      <c r="D151" s="25">
        <v>2</v>
      </c>
      <c r="E151" s="25">
        <v>17</v>
      </c>
      <c r="F151" s="26">
        <v>2898</v>
      </c>
      <c r="G151" s="31">
        <f t="shared" si="26"/>
        <v>164282</v>
      </c>
      <c r="H151" s="31">
        <f t="shared" si="30"/>
        <v>90000</v>
      </c>
      <c r="I151" s="31">
        <f t="shared" si="31"/>
        <v>67200</v>
      </c>
      <c r="J151" s="32">
        <f t="shared" si="29"/>
        <v>20000</v>
      </c>
      <c r="K151" s="32">
        <f t="shared" si="25"/>
        <v>74282</v>
      </c>
      <c r="L151" s="32">
        <f t="shared" si="27"/>
        <v>17000</v>
      </c>
      <c r="M151" s="32">
        <f t="shared" si="32"/>
        <v>3960</v>
      </c>
      <c r="N151" s="33">
        <v>1920</v>
      </c>
      <c r="O151" s="33">
        <f t="shared" si="28"/>
        <v>15000</v>
      </c>
      <c r="P151" s="31">
        <v>20000</v>
      </c>
      <c r="Q151" s="31">
        <v>10000</v>
      </c>
      <c r="R151" s="20">
        <v>1300</v>
      </c>
      <c r="S151" s="31">
        <v>302</v>
      </c>
      <c r="T151" s="34">
        <v>4800</v>
      </c>
      <c r="U151" s="21">
        <v>2</v>
      </c>
      <c r="V151" s="36" t="s">
        <v>325</v>
      </c>
    </row>
    <row r="152" spans="1:31" ht="13.5">
      <c r="A152" s="29" t="s">
        <v>305</v>
      </c>
      <c r="B152" s="25" t="s">
        <v>326</v>
      </c>
      <c r="C152" s="29"/>
      <c r="D152" s="25">
        <v>1</v>
      </c>
      <c r="E152" s="25">
        <v>9</v>
      </c>
      <c r="F152" s="26">
        <v>1152</v>
      </c>
      <c r="G152" s="31">
        <f t="shared" si="26"/>
        <v>145380</v>
      </c>
      <c r="H152" s="31">
        <f t="shared" si="30"/>
        <v>90000</v>
      </c>
      <c r="I152" s="31">
        <f t="shared" si="31"/>
        <v>55440</v>
      </c>
      <c r="J152" s="32">
        <f t="shared" si="29"/>
        <v>20000</v>
      </c>
      <c r="K152" s="32">
        <f t="shared" si="25"/>
        <v>55380</v>
      </c>
      <c r="L152" s="32">
        <f t="shared" si="27"/>
        <v>9000</v>
      </c>
      <c r="M152" s="32">
        <f t="shared" si="32"/>
        <v>3000</v>
      </c>
      <c r="N152" s="33">
        <v>1920</v>
      </c>
      <c r="O152" s="33">
        <f t="shared" si="28"/>
        <v>0</v>
      </c>
      <c r="P152" s="31">
        <v>20000</v>
      </c>
      <c r="Q152" s="31">
        <v>10000</v>
      </c>
      <c r="R152" s="20">
        <v>2829</v>
      </c>
      <c r="S152" s="31">
        <v>1431</v>
      </c>
      <c r="T152" s="34">
        <v>7200</v>
      </c>
      <c r="U152" s="21">
        <v>3</v>
      </c>
      <c r="V152" s="36" t="s">
        <v>327</v>
      </c>
      <c r="W152" s="37"/>
    </row>
    <row r="153" spans="1:31" ht="13.5">
      <c r="A153" s="29" t="s">
        <v>305</v>
      </c>
      <c r="B153" s="24" t="s">
        <v>328</v>
      </c>
      <c r="C153" s="29"/>
      <c r="D153" s="25">
        <v>2</v>
      </c>
      <c r="E153" s="25">
        <v>13</v>
      </c>
      <c r="F153" s="26">
        <v>1837</v>
      </c>
      <c r="G153" s="31">
        <f t="shared" si="26"/>
        <v>161680</v>
      </c>
      <c r="H153" s="31">
        <f t="shared" si="30"/>
        <v>90000</v>
      </c>
      <c r="I153" s="31">
        <f t="shared" si="31"/>
        <v>55440</v>
      </c>
      <c r="J153" s="32">
        <f t="shared" si="29"/>
        <v>20000</v>
      </c>
      <c r="K153" s="32">
        <f t="shared" si="25"/>
        <v>71680</v>
      </c>
      <c r="L153" s="32">
        <f t="shared" si="27"/>
        <v>13000</v>
      </c>
      <c r="M153" s="32">
        <f t="shared" si="32"/>
        <v>3480</v>
      </c>
      <c r="N153" s="33">
        <v>1920</v>
      </c>
      <c r="O153" s="33">
        <f t="shared" si="28"/>
        <v>15000</v>
      </c>
      <c r="P153" s="31">
        <v>20000</v>
      </c>
      <c r="Q153" s="31">
        <v>10000</v>
      </c>
      <c r="R153" s="20">
        <v>0</v>
      </c>
      <c r="S153" s="31">
        <v>1080</v>
      </c>
      <c r="T153" s="34">
        <v>7200</v>
      </c>
      <c r="U153" s="21">
        <v>3</v>
      </c>
      <c r="V153" s="36" t="s">
        <v>329</v>
      </c>
    </row>
    <row r="154" spans="1:31" ht="13.5">
      <c r="A154" s="29" t="s">
        <v>305</v>
      </c>
      <c r="B154" s="25" t="s">
        <v>330</v>
      </c>
      <c r="C154" s="29" t="s">
        <v>29</v>
      </c>
      <c r="D154" s="25">
        <v>1</v>
      </c>
      <c r="E154" s="25">
        <v>11</v>
      </c>
      <c r="F154" s="26">
        <v>1728</v>
      </c>
      <c r="G154" s="31">
        <f t="shared" si="26"/>
        <v>144500</v>
      </c>
      <c r="H154" s="31">
        <f t="shared" si="30"/>
        <v>90000</v>
      </c>
      <c r="I154" s="31">
        <f t="shared" si="31"/>
        <v>55440</v>
      </c>
      <c r="J154" s="32">
        <v>30000</v>
      </c>
      <c r="K154" s="32">
        <f t="shared" si="25"/>
        <v>54500</v>
      </c>
      <c r="L154" s="32">
        <f t="shared" si="27"/>
        <v>11000</v>
      </c>
      <c r="M154" s="32">
        <f t="shared" si="32"/>
        <v>3240</v>
      </c>
      <c r="N154" s="33">
        <v>1920</v>
      </c>
      <c r="O154" s="33">
        <f t="shared" si="28"/>
        <v>0</v>
      </c>
      <c r="P154" s="31">
        <v>20000</v>
      </c>
      <c r="Q154" s="31">
        <v>10000</v>
      </c>
      <c r="R154" s="20">
        <v>3000</v>
      </c>
      <c r="S154" s="31">
        <v>540</v>
      </c>
      <c r="T154" s="34">
        <v>4800</v>
      </c>
      <c r="U154" s="21">
        <v>2</v>
      </c>
      <c r="V154" s="36" t="s">
        <v>331</v>
      </c>
      <c r="Y154" s="37"/>
      <c r="Z154" s="37"/>
      <c r="AA154" s="37"/>
      <c r="AB154" s="37"/>
      <c r="AC154" s="37"/>
      <c r="AD154" s="37"/>
      <c r="AE154" s="37"/>
    </row>
    <row r="155" spans="1:31" ht="13.5">
      <c r="A155" s="29" t="s">
        <v>305</v>
      </c>
      <c r="B155" s="25" t="s">
        <v>332</v>
      </c>
      <c r="C155" s="29"/>
      <c r="D155" s="25">
        <v>1</v>
      </c>
      <c r="E155" s="25">
        <v>12</v>
      </c>
      <c r="F155" s="26">
        <v>1700</v>
      </c>
      <c r="G155" s="31">
        <f t="shared" si="26"/>
        <v>144074</v>
      </c>
      <c r="H155" s="31">
        <f t="shared" si="30"/>
        <v>90000</v>
      </c>
      <c r="I155" s="31">
        <f t="shared" si="31"/>
        <v>55440</v>
      </c>
      <c r="J155" s="32">
        <f t="shared" ref="J155:J163" si="33">IF(F155&gt;=500,IF(AND(F155&gt;=3000),30000,20000),20000)</f>
        <v>20000</v>
      </c>
      <c r="K155" s="32">
        <f t="shared" si="25"/>
        <v>54074</v>
      </c>
      <c r="L155" s="32">
        <f t="shared" si="27"/>
        <v>12000</v>
      </c>
      <c r="M155" s="32">
        <f t="shared" si="32"/>
        <v>3360</v>
      </c>
      <c r="N155" s="33">
        <v>1920</v>
      </c>
      <c r="O155" s="33">
        <f t="shared" si="28"/>
        <v>0</v>
      </c>
      <c r="P155" s="31">
        <v>20000</v>
      </c>
      <c r="Q155" s="31">
        <v>10000</v>
      </c>
      <c r="R155" s="20">
        <v>0</v>
      </c>
      <c r="S155" s="31">
        <v>1994</v>
      </c>
      <c r="T155" s="34">
        <v>4800</v>
      </c>
      <c r="U155" s="21">
        <v>2</v>
      </c>
      <c r="V155" s="36" t="s">
        <v>333</v>
      </c>
      <c r="W155" s="37"/>
    </row>
    <row r="156" spans="1:31" ht="13.5">
      <c r="A156" s="29" t="s">
        <v>305</v>
      </c>
      <c r="B156" s="25" t="s">
        <v>334</v>
      </c>
      <c r="C156" s="29"/>
      <c r="D156" s="25">
        <v>1</v>
      </c>
      <c r="E156" s="25">
        <v>11</v>
      </c>
      <c r="F156" s="26">
        <v>1688</v>
      </c>
      <c r="G156" s="31">
        <f t="shared" si="26"/>
        <v>141063</v>
      </c>
      <c r="H156" s="31">
        <f t="shared" si="30"/>
        <v>90000</v>
      </c>
      <c r="I156" s="31">
        <f t="shared" si="31"/>
        <v>55440</v>
      </c>
      <c r="J156" s="32">
        <f t="shared" si="33"/>
        <v>20000</v>
      </c>
      <c r="K156" s="32">
        <f t="shared" si="25"/>
        <v>51063</v>
      </c>
      <c r="L156" s="32">
        <f t="shared" si="27"/>
        <v>11000</v>
      </c>
      <c r="M156" s="32">
        <f t="shared" si="32"/>
        <v>3240</v>
      </c>
      <c r="N156" s="33">
        <v>1920</v>
      </c>
      <c r="O156" s="33">
        <f t="shared" si="28"/>
        <v>0</v>
      </c>
      <c r="P156" s="31">
        <v>20000</v>
      </c>
      <c r="Q156" s="31">
        <v>10000</v>
      </c>
      <c r="R156" s="20">
        <v>1889</v>
      </c>
      <c r="S156" s="31">
        <v>614</v>
      </c>
      <c r="T156" s="34">
        <v>2400</v>
      </c>
      <c r="U156" s="21">
        <v>1</v>
      </c>
      <c r="V156" s="36" t="s">
        <v>335</v>
      </c>
      <c r="W156" s="39"/>
    </row>
    <row r="157" spans="1:31" ht="13.5">
      <c r="A157" s="29" t="s">
        <v>305</v>
      </c>
      <c r="B157" s="24" t="s">
        <v>336</v>
      </c>
      <c r="C157" s="29"/>
      <c r="D157" s="25">
        <v>2</v>
      </c>
      <c r="E157" s="25">
        <v>12</v>
      </c>
      <c r="F157" s="26">
        <v>1601</v>
      </c>
      <c r="G157" s="31">
        <f t="shared" si="26"/>
        <v>170380</v>
      </c>
      <c r="H157" s="31">
        <f t="shared" si="30"/>
        <v>90000</v>
      </c>
      <c r="I157" s="31">
        <f t="shared" si="31"/>
        <v>55440</v>
      </c>
      <c r="J157" s="32">
        <f t="shared" si="33"/>
        <v>20000</v>
      </c>
      <c r="K157" s="32">
        <f t="shared" si="25"/>
        <v>80380</v>
      </c>
      <c r="L157" s="32">
        <f t="shared" si="27"/>
        <v>12000</v>
      </c>
      <c r="M157" s="32">
        <f t="shared" si="32"/>
        <v>3360</v>
      </c>
      <c r="N157" s="33">
        <v>1920</v>
      </c>
      <c r="O157" s="33">
        <f t="shared" si="28"/>
        <v>15000</v>
      </c>
      <c r="P157" s="31">
        <v>20000</v>
      </c>
      <c r="Q157" s="31">
        <v>10000</v>
      </c>
      <c r="R157" s="20">
        <v>3700</v>
      </c>
      <c r="S157" s="31">
        <v>0</v>
      </c>
      <c r="T157" s="34">
        <v>14400</v>
      </c>
      <c r="U157" s="21">
        <v>6</v>
      </c>
      <c r="V157" s="36" t="s">
        <v>337</v>
      </c>
      <c r="Y157" s="37"/>
      <c r="Z157" s="37"/>
      <c r="AA157" s="37"/>
      <c r="AB157" s="37"/>
      <c r="AC157" s="37"/>
      <c r="AD157" s="37"/>
      <c r="AE157" s="37"/>
    </row>
    <row r="158" spans="1:31" ht="13.5">
      <c r="A158" s="29" t="s">
        <v>305</v>
      </c>
      <c r="B158" s="25" t="s">
        <v>338</v>
      </c>
      <c r="C158" s="29"/>
      <c r="D158" s="25">
        <v>1</v>
      </c>
      <c r="E158" s="25">
        <v>8</v>
      </c>
      <c r="F158" s="26">
        <v>1200</v>
      </c>
      <c r="G158" s="31">
        <f t="shared" si="26"/>
        <v>140993</v>
      </c>
      <c r="H158" s="31">
        <f t="shared" si="30"/>
        <v>90000</v>
      </c>
      <c r="I158" s="31">
        <f t="shared" si="31"/>
        <v>55440</v>
      </c>
      <c r="J158" s="32">
        <f t="shared" si="33"/>
        <v>20000</v>
      </c>
      <c r="K158" s="32">
        <f t="shared" si="25"/>
        <v>50993</v>
      </c>
      <c r="L158" s="32">
        <f t="shared" si="27"/>
        <v>8000</v>
      </c>
      <c r="M158" s="32">
        <f t="shared" si="32"/>
        <v>2880</v>
      </c>
      <c r="N158" s="33">
        <v>1920</v>
      </c>
      <c r="O158" s="33">
        <f t="shared" si="28"/>
        <v>0</v>
      </c>
      <c r="P158" s="31">
        <v>20000</v>
      </c>
      <c r="Q158" s="31">
        <v>10000</v>
      </c>
      <c r="R158" s="20">
        <v>3100</v>
      </c>
      <c r="S158" s="31">
        <v>293</v>
      </c>
      <c r="T158" s="34">
        <v>4800</v>
      </c>
      <c r="U158" s="21">
        <v>2</v>
      </c>
      <c r="V158" s="36" t="s">
        <v>339</v>
      </c>
      <c r="Y158" s="37"/>
      <c r="Z158" s="37"/>
      <c r="AA158" s="37"/>
      <c r="AB158" s="37"/>
      <c r="AC158" s="37"/>
      <c r="AD158" s="37"/>
      <c r="AE158" s="37"/>
    </row>
    <row r="159" spans="1:31" ht="13.5">
      <c r="A159" s="29" t="s">
        <v>305</v>
      </c>
      <c r="B159" s="25" t="s">
        <v>340</v>
      </c>
      <c r="C159" s="29"/>
      <c r="D159" s="25">
        <v>2</v>
      </c>
      <c r="E159" s="25">
        <v>19</v>
      </c>
      <c r="F159" s="26">
        <v>3012</v>
      </c>
      <c r="G159" s="31">
        <f t="shared" si="26"/>
        <v>203197</v>
      </c>
      <c r="H159" s="31">
        <f t="shared" si="30"/>
        <v>120720</v>
      </c>
      <c r="I159" s="31">
        <f t="shared" si="31"/>
        <v>90720</v>
      </c>
      <c r="J159" s="32">
        <f t="shared" si="33"/>
        <v>30000</v>
      </c>
      <c r="K159" s="32">
        <f t="shared" si="25"/>
        <v>82477</v>
      </c>
      <c r="L159" s="32">
        <f t="shared" si="27"/>
        <v>19000</v>
      </c>
      <c r="M159" s="32">
        <f t="shared" si="32"/>
        <v>4200</v>
      </c>
      <c r="N159" s="33">
        <v>1920</v>
      </c>
      <c r="O159" s="33">
        <f t="shared" si="28"/>
        <v>15000</v>
      </c>
      <c r="P159" s="31">
        <v>20000</v>
      </c>
      <c r="Q159" s="31">
        <v>10000</v>
      </c>
      <c r="R159" s="20">
        <v>2000</v>
      </c>
      <c r="S159" s="31">
        <v>757</v>
      </c>
      <c r="T159" s="34">
        <v>9600</v>
      </c>
      <c r="U159" s="21">
        <v>4</v>
      </c>
      <c r="V159" s="36" t="s">
        <v>341</v>
      </c>
      <c r="Y159" s="37"/>
      <c r="Z159" s="37"/>
      <c r="AA159" s="37"/>
      <c r="AB159" s="37"/>
      <c r="AC159" s="37"/>
      <c r="AD159" s="37"/>
      <c r="AE159" s="37"/>
    </row>
    <row r="160" spans="1:31" ht="13.5">
      <c r="A160" s="29" t="s">
        <v>305</v>
      </c>
      <c r="B160" s="24" t="s">
        <v>342</v>
      </c>
      <c r="C160" s="29"/>
      <c r="D160" s="25">
        <v>2</v>
      </c>
      <c r="E160" s="25">
        <v>10</v>
      </c>
      <c r="F160" s="26">
        <v>1628</v>
      </c>
      <c r="G160" s="31">
        <f t="shared" si="26"/>
        <v>165931</v>
      </c>
      <c r="H160" s="31">
        <f t="shared" si="30"/>
        <v>90000</v>
      </c>
      <c r="I160" s="31">
        <f t="shared" si="31"/>
        <v>55440</v>
      </c>
      <c r="J160" s="32">
        <f t="shared" si="33"/>
        <v>20000</v>
      </c>
      <c r="K160" s="32">
        <f t="shared" si="25"/>
        <v>75931</v>
      </c>
      <c r="L160" s="32">
        <f t="shared" si="27"/>
        <v>10000</v>
      </c>
      <c r="M160" s="32">
        <f t="shared" si="32"/>
        <v>3120</v>
      </c>
      <c r="N160" s="33">
        <v>1920</v>
      </c>
      <c r="O160" s="33">
        <f t="shared" si="28"/>
        <v>15000</v>
      </c>
      <c r="P160" s="31">
        <v>20000</v>
      </c>
      <c r="Q160" s="31">
        <v>10000</v>
      </c>
      <c r="R160" s="20">
        <v>3089</v>
      </c>
      <c r="S160" s="31">
        <v>802</v>
      </c>
      <c r="T160" s="34">
        <v>12000</v>
      </c>
      <c r="U160" s="21">
        <v>5</v>
      </c>
      <c r="V160" s="36" t="s">
        <v>343</v>
      </c>
      <c r="Y160" s="37"/>
      <c r="Z160" s="37"/>
      <c r="AA160" s="37"/>
      <c r="AB160" s="37"/>
      <c r="AC160" s="37"/>
      <c r="AD160" s="37"/>
      <c r="AE160" s="37"/>
    </row>
    <row r="161" spans="1:31" ht="13.5">
      <c r="A161" s="29" t="s">
        <v>305</v>
      </c>
      <c r="B161" s="25" t="s">
        <v>344</v>
      </c>
      <c r="C161" s="29"/>
      <c r="D161" s="25">
        <v>2</v>
      </c>
      <c r="E161" s="25">
        <v>16</v>
      </c>
      <c r="F161" s="26">
        <v>3199</v>
      </c>
      <c r="G161" s="31">
        <f t="shared" si="26"/>
        <v>195107</v>
      </c>
      <c r="H161" s="31">
        <f t="shared" si="30"/>
        <v>120720</v>
      </c>
      <c r="I161" s="31">
        <f t="shared" si="31"/>
        <v>90720</v>
      </c>
      <c r="J161" s="32">
        <f t="shared" si="33"/>
        <v>30000</v>
      </c>
      <c r="K161" s="32">
        <f t="shared" si="25"/>
        <v>74387</v>
      </c>
      <c r="L161" s="32">
        <f t="shared" si="27"/>
        <v>16000</v>
      </c>
      <c r="M161" s="32">
        <f t="shared" si="32"/>
        <v>3840</v>
      </c>
      <c r="N161" s="33">
        <v>1920</v>
      </c>
      <c r="O161" s="33">
        <f t="shared" si="28"/>
        <v>15000</v>
      </c>
      <c r="P161" s="31">
        <v>20000</v>
      </c>
      <c r="Q161" s="31">
        <v>10000</v>
      </c>
      <c r="R161" s="20">
        <v>3301</v>
      </c>
      <c r="S161" s="31">
        <v>1926</v>
      </c>
      <c r="T161" s="34">
        <v>2400</v>
      </c>
      <c r="U161" s="21">
        <v>1</v>
      </c>
      <c r="V161" s="36" t="s">
        <v>345</v>
      </c>
      <c r="Y161" s="37"/>
      <c r="Z161" s="37"/>
      <c r="AA161" s="37"/>
      <c r="AB161" s="37"/>
      <c r="AC161" s="37"/>
      <c r="AD161" s="37"/>
      <c r="AE161" s="37"/>
    </row>
    <row r="162" spans="1:31" ht="13.5">
      <c r="A162" s="29" t="s">
        <v>305</v>
      </c>
      <c r="B162" s="24" t="s">
        <v>346</v>
      </c>
      <c r="C162" s="29"/>
      <c r="D162" s="25">
        <v>1</v>
      </c>
      <c r="E162" s="25">
        <v>13</v>
      </c>
      <c r="F162" s="26">
        <v>1583</v>
      </c>
      <c r="G162" s="31">
        <f t="shared" si="26"/>
        <v>140343</v>
      </c>
      <c r="H162" s="31">
        <f t="shared" si="30"/>
        <v>90000</v>
      </c>
      <c r="I162" s="31">
        <f t="shared" si="31"/>
        <v>55440</v>
      </c>
      <c r="J162" s="32">
        <f t="shared" si="33"/>
        <v>20000</v>
      </c>
      <c r="K162" s="32">
        <f t="shared" si="25"/>
        <v>50343</v>
      </c>
      <c r="L162" s="32">
        <f t="shared" si="27"/>
        <v>13000</v>
      </c>
      <c r="M162" s="32">
        <f t="shared" si="32"/>
        <v>3480</v>
      </c>
      <c r="N162" s="33">
        <v>1920</v>
      </c>
      <c r="O162" s="33">
        <f t="shared" si="28"/>
        <v>0</v>
      </c>
      <c r="P162" s="31">
        <v>20000</v>
      </c>
      <c r="Q162" s="31">
        <v>10000</v>
      </c>
      <c r="R162" s="20">
        <v>1816</v>
      </c>
      <c r="S162" s="31">
        <v>127</v>
      </c>
      <c r="T162" s="34">
        <v>0</v>
      </c>
      <c r="U162" s="21">
        <v>0</v>
      </c>
      <c r="V162" s="36" t="s">
        <v>347</v>
      </c>
      <c r="W162" s="39"/>
      <c r="Y162" s="37"/>
      <c r="Z162" s="37"/>
      <c r="AA162" s="37"/>
      <c r="AB162" s="37"/>
      <c r="AC162" s="37"/>
      <c r="AD162" s="37"/>
      <c r="AE162" s="37"/>
    </row>
    <row r="163" spans="1:31" ht="13.5">
      <c r="A163" s="29" t="s">
        <v>305</v>
      </c>
      <c r="B163" s="25" t="s">
        <v>348</v>
      </c>
      <c r="C163" s="29"/>
      <c r="D163" s="25">
        <v>2</v>
      </c>
      <c r="E163" s="25">
        <v>17</v>
      </c>
      <c r="F163" s="26">
        <v>2644</v>
      </c>
      <c r="G163" s="31">
        <f t="shared" si="26"/>
        <v>170476</v>
      </c>
      <c r="H163" s="31">
        <f t="shared" si="30"/>
        <v>90000</v>
      </c>
      <c r="I163" s="31">
        <f t="shared" si="31"/>
        <v>67200</v>
      </c>
      <c r="J163" s="32">
        <f t="shared" si="33"/>
        <v>20000</v>
      </c>
      <c r="K163" s="32">
        <f t="shared" si="25"/>
        <v>80476</v>
      </c>
      <c r="L163" s="32">
        <f t="shared" si="27"/>
        <v>17000</v>
      </c>
      <c r="M163" s="32">
        <f t="shared" si="32"/>
        <v>3960</v>
      </c>
      <c r="N163" s="33">
        <v>1920</v>
      </c>
      <c r="O163" s="33">
        <f t="shared" si="28"/>
        <v>15000</v>
      </c>
      <c r="P163" s="31">
        <v>20000</v>
      </c>
      <c r="Q163" s="31">
        <v>10000</v>
      </c>
      <c r="R163" s="20">
        <v>3800</v>
      </c>
      <c r="S163" s="31">
        <v>1596</v>
      </c>
      <c r="T163" s="34">
        <v>7200</v>
      </c>
      <c r="U163" s="21">
        <v>3</v>
      </c>
      <c r="V163" s="36" t="s">
        <v>349</v>
      </c>
      <c r="Y163" s="37"/>
      <c r="Z163" s="37"/>
      <c r="AA163" s="37"/>
      <c r="AB163" s="37"/>
      <c r="AC163" s="37"/>
      <c r="AD163" s="37"/>
      <c r="AE163" s="37"/>
    </row>
    <row r="164" spans="1:31" s="38" customFormat="1" ht="13.5">
      <c r="A164" s="29" t="s">
        <v>305</v>
      </c>
      <c r="B164" s="52" t="s">
        <v>350</v>
      </c>
      <c r="C164" s="29"/>
      <c r="D164" s="50">
        <v>0</v>
      </c>
      <c r="E164" s="50">
        <v>0</v>
      </c>
      <c r="F164" s="51">
        <v>0</v>
      </c>
      <c r="G164" s="31">
        <f t="shared" si="26"/>
        <v>6885</v>
      </c>
      <c r="H164" s="31"/>
      <c r="I164" s="31"/>
      <c r="J164" s="32"/>
      <c r="K164" s="32">
        <f t="shared" si="25"/>
        <v>6885</v>
      </c>
      <c r="L164" s="32">
        <f t="shared" si="27"/>
        <v>0</v>
      </c>
      <c r="M164" s="32"/>
      <c r="N164" s="33"/>
      <c r="O164" s="33"/>
      <c r="P164" s="31"/>
      <c r="Q164" s="31"/>
      <c r="R164" s="21">
        <v>0</v>
      </c>
      <c r="S164" s="34">
        <v>6885</v>
      </c>
      <c r="T164" s="34">
        <v>0</v>
      </c>
      <c r="U164" s="21">
        <v>0</v>
      </c>
      <c r="V164" s="36" t="s">
        <v>351</v>
      </c>
      <c r="W164" s="37"/>
      <c r="Y164" s="37"/>
      <c r="Z164" s="37"/>
      <c r="AA164" s="37"/>
      <c r="AB164" s="37"/>
      <c r="AC164" s="37"/>
      <c r="AD164" s="37"/>
      <c r="AE164" s="37"/>
    </row>
    <row r="165" spans="1:31" s="39" customFormat="1" ht="13.5">
      <c r="A165" s="29" t="s">
        <v>305</v>
      </c>
      <c r="B165" s="47" t="s">
        <v>352</v>
      </c>
      <c r="C165" s="29"/>
      <c r="D165" s="47">
        <v>1</v>
      </c>
      <c r="E165" s="47">
        <v>9</v>
      </c>
      <c r="F165" s="48">
        <v>1312</v>
      </c>
      <c r="G165" s="31">
        <f t="shared" si="26"/>
        <v>147607</v>
      </c>
      <c r="H165" s="31">
        <f>IF(I165+J165&gt;=10000,IF(AND(I165+J165&gt;=90000),(I165+J165),90000),90000)</f>
        <v>90000</v>
      </c>
      <c r="I165" s="31">
        <f>IF(F165&gt;=1000,IF((F165&gt;=2000),IF(AND(F165&gt;=3000),90720,67200),55440),43680)</f>
        <v>55440</v>
      </c>
      <c r="J165" s="32">
        <f>IF(F165&gt;=500,IF(AND(F165&gt;=3000),30000,20000),20000)</f>
        <v>20000</v>
      </c>
      <c r="K165" s="32">
        <f t="shared" si="25"/>
        <v>57607</v>
      </c>
      <c r="L165" s="32">
        <f t="shared" si="27"/>
        <v>9000</v>
      </c>
      <c r="M165" s="32">
        <f>1920+E165*120</f>
        <v>3000</v>
      </c>
      <c r="N165" s="33">
        <v>1920</v>
      </c>
      <c r="O165" s="33">
        <f t="shared" si="28"/>
        <v>0</v>
      </c>
      <c r="P165" s="31">
        <v>20000</v>
      </c>
      <c r="Q165" s="31">
        <v>10000</v>
      </c>
      <c r="R165" s="34">
        <v>0</v>
      </c>
      <c r="S165" s="34">
        <v>8887</v>
      </c>
      <c r="T165" s="34">
        <v>4800</v>
      </c>
      <c r="U165" s="34">
        <v>2</v>
      </c>
      <c r="V165" s="36" t="s">
        <v>353</v>
      </c>
      <c r="W165" s="37"/>
      <c r="Y165" s="37"/>
      <c r="Z165" s="37"/>
      <c r="AA165" s="37"/>
      <c r="AB165" s="37"/>
      <c r="AC165" s="37"/>
      <c r="AD165" s="37"/>
      <c r="AE165" s="37"/>
    </row>
    <row r="166" spans="1:31" s="39" customFormat="1" ht="13.5">
      <c r="A166" s="29" t="s">
        <v>305</v>
      </c>
      <c r="B166" s="47" t="s">
        <v>354</v>
      </c>
      <c r="C166" s="29" t="s">
        <v>29</v>
      </c>
      <c r="D166" s="47">
        <v>4</v>
      </c>
      <c r="E166" s="47">
        <v>29</v>
      </c>
      <c r="F166" s="48">
        <v>1983</v>
      </c>
      <c r="G166" s="31">
        <f t="shared" si="26"/>
        <v>242451</v>
      </c>
      <c r="H166" s="31">
        <f>IF(I166+J166&gt;=10000,IF(AND(I166+J166&gt;=90000),(I166+J166),90000),90000)</f>
        <v>90000</v>
      </c>
      <c r="I166" s="31">
        <f>IF(F166&gt;=1000,IF((F166&gt;=2000),IF(AND(F166&gt;=3000),90720,67200),55440),43680)</f>
        <v>55440</v>
      </c>
      <c r="J166" s="32">
        <v>30000</v>
      </c>
      <c r="K166" s="32">
        <f t="shared" si="25"/>
        <v>152451</v>
      </c>
      <c r="L166" s="32">
        <f t="shared" si="27"/>
        <v>29000</v>
      </c>
      <c r="M166" s="32">
        <f>1920+E166*120</f>
        <v>5400</v>
      </c>
      <c r="N166" s="33">
        <v>1920</v>
      </c>
      <c r="O166" s="33">
        <f t="shared" si="28"/>
        <v>45000</v>
      </c>
      <c r="P166" s="31">
        <v>20000</v>
      </c>
      <c r="Q166" s="31">
        <v>10000</v>
      </c>
      <c r="R166" s="34">
        <v>9323</v>
      </c>
      <c r="S166" s="34">
        <v>24608</v>
      </c>
      <c r="T166" s="34">
        <v>7200</v>
      </c>
      <c r="U166" s="34">
        <v>3</v>
      </c>
      <c r="V166" s="36" t="s">
        <v>355</v>
      </c>
      <c r="W166" s="37"/>
      <c r="Y166" s="37"/>
      <c r="Z166" s="37"/>
      <c r="AA166" s="37"/>
      <c r="AB166" s="37"/>
      <c r="AC166" s="37"/>
      <c r="AD166" s="37"/>
      <c r="AE166" s="37"/>
    </row>
    <row r="167" spans="1:31" s="39" customFormat="1" ht="13.5">
      <c r="A167" s="29" t="s">
        <v>305</v>
      </c>
      <c r="B167" s="47" t="s">
        <v>356</v>
      </c>
      <c r="C167" s="29" t="s">
        <v>29</v>
      </c>
      <c r="D167" s="47">
        <v>3</v>
      </c>
      <c r="E167" s="47">
        <v>23</v>
      </c>
      <c r="F167" s="48">
        <v>1857</v>
      </c>
      <c r="G167" s="31">
        <f t="shared" si="26"/>
        <v>219166</v>
      </c>
      <c r="H167" s="31">
        <f>IF(I167+J167&gt;=10000,IF(AND(I167+J167&gt;=90000),(I167+J167),90000),90000)</f>
        <v>90000</v>
      </c>
      <c r="I167" s="31">
        <f>IF(F167&gt;=1000,IF((F167&gt;=2000),IF(AND(F167&gt;=3000),90720,67200),55440),43680)</f>
        <v>55440</v>
      </c>
      <c r="J167" s="32">
        <v>30000</v>
      </c>
      <c r="K167" s="32">
        <f t="shared" si="25"/>
        <v>129166</v>
      </c>
      <c r="L167" s="32">
        <f t="shared" si="27"/>
        <v>23000</v>
      </c>
      <c r="M167" s="32">
        <f>1920+E167*120</f>
        <v>4680</v>
      </c>
      <c r="N167" s="33">
        <v>1920</v>
      </c>
      <c r="O167" s="33">
        <f t="shared" si="28"/>
        <v>30000</v>
      </c>
      <c r="P167" s="31">
        <v>20000</v>
      </c>
      <c r="Q167" s="31">
        <v>10000</v>
      </c>
      <c r="R167" s="34">
        <v>10858</v>
      </c>
      <c r="S167" s="34">
        <v>21508</v>
      </c>
      <c r="T167" s="34">
        <v>7200</v>
      </c>
      <c r="U167" s="34">
        <v>3</v>
      </c>
      <c r="V167" s="36" t="s">
        <v>357</v>
      </c>
      <c r="W167"/>
      <c r="Y167" s="37"/>
      <c r="Z167" s="37"/>
      <c r="AA167" s="37"/>
      <c r="AB167" s="37"/>
      <c r="AC167" s="37"/>
      <c r="AD167" s="37"/>
      <c r="AE167" s="37"/>
    </row>
    <row r="168" spans="1:31" s="39" customFormat="1" ht="13.5">
      <c r="A168" s="29" t="s">
        <v>305</v>
      </c>
      <c r="B168" s="47" t="s">
        <v>358</v>
      </c>
      <c r="C168" s="29" t="s">
        <v>29</v>
      </c>
      <c r="D168" s="47">
        <v>2</v>
      </c>
      <c r="E168" s="47">
        <v>18</v>
      </c>
      <c r="F168" s="48">
        <v>1353</v>
      </c>
      <c r="G168" s="31">
        <f t="shared" si="26"/>
        <v>180714</v>
      </c>
      <c r="H168" s="31">
        <f>IF(I168+J168&gt;=10000,IF(AND(I168+J168&gt;=90000),(I168+J168),90000),90000)</f>
        <v>90000</v>
      </c>
      <c r="I168" s="31">
        <f>IF(F168&gt;=1000,IF((F168&gt;=2000),IF(AND(F168&gt;=3000),90720,67200),55440),43680)</f>
        <v>55440</v>
      </c>
      <c r="J168" s="32">
        <v>30000</v>
      </c>
      <c r="K168" s="32">
        <f t="shared" si="25"/>
        <v>90714</v>
      </c>
      <c r="L168" s="32">
        <f t="shared" si="27"/>
        <v>18000</v>
      </c>
      <c r="M168" s="32">
        <f>1920+E168*120</f>
        <v>4080</v>
      </c>
      <c r="N168" s="33">
        <v>1920</v>
      </c>
      <c r="O168" s="33">
        <f t="shared" si="28"/>
        <v>15000</v>
      </c>
      <c r="P168" s="31">
        <v>20000</v>
      </c>
      <c r="Q168" s="31">
        <v>10000</v>
      </c>
      <c r="R168" s="34">
        <v>6500</v>
      </c>
      <c r="S168" s="34">
        <v>12814</v>
      </c>
      <c r="T168" s="34">
        <v>2400</v>
      </c>
      <c r="U168" s="34">
        <v>1</v>
      </c>
      <c r="V168" s="36" t="s">
        <v>359</v>
      </c>
      <c r="W168" s="37"/>
      <c r="Y168" s="37"/>
      <c r="Z168" s="37"/>
      <c r="AA168" s="37"/>
      <c r="AB168" s="37"/>
      <c r="AC168" s="37"/>
      <c r="AD168" s="37"/>
      <c r="AE168" s="37"/>
    </row>
    <row r="169" spans="1:31" s="39" customFormat="1" ht="13.5">
      <c r="A169" s="29" t="s">
        <v>305</v>
      </c>
      <c r="B169" s="47" t="s">
        <v>360</v>
      </c>
      <c r="C169" s="29" t="s">
        <v>29</v>
      </c>
      <c r="D169" s="47">
        <v>1</v>
      </c>
      <c r="E169" s="47">
        <v>13</v>
      </c>
      <c r="F169" s="48">
        <v>1044</v>
      </c>
      <c r="G169" s="31">
        <f t="shared" si="26"/>
        <v>166532</v>
      </c>
      <c r="H169" s="31">
        <f>IF(I169+J169&gt;=10000,IF(AND(I169+J169&gt;=90000),(I169+J169),90000),90000)</f>
        <v>90000</v>
      </c>
      <c r="I169" s="31">
        <f>IF(F169&gt;=1000,IF((F169&gt;=2000),IF(AND(F169&gt;=3000),90720,67200),55440),43680)</f>
        <v>55440</v>
      </c>
      <c r="J169" s="32">
        <v>30000</v>
      </c>
      <c r="K169" s="32">
        <f t="shared" si="25"/>
        <v>76532</v>
      </c>
      <c r="L169" s="32">
        <f t="shared" si="27"/>
        <v>13000</v>
      </c>
      <c r="M169" s="32">
        <f>1920+E169*120</f>
        <v>3480</v>
      </c>
      <c r="N169" s="33">
        <v>1920</v>
      </c>
      <c r="O169" s="33">
        <f t="shared" si="28"/>
        <v>0</v>
      </c>
      <c r="P169" s="31">
        <v>20000</v>
      </c>
      <c r="Q169" s="31">
        <v>10000</v>
      </c>
      <c r="R169" s="34">
        <v>11000</v>
      </c>
      <c r="S169" s="34">
        <v>12332</v>
      </c>
      <c r="T169" s="34">
        <v>4800</v>
      </c>
      <c r="U169" s="34">
        <v>2</v>
      </c>
      <c r="V169" s="36" t="s">
        <v>361</v>
      </c>
      <c r="W169" s="37"/>
      <c r="Y169" s="37"/>
      <c r="Z169" s="37"/>
      <c r="AA169" s="37"/>
      <c r="AB169" s="37"/>
      <c r="AC169" s="37"/>
      <c r="AD169" s="37"/>
      <c r="AE169" s="37"/>
    </row>
    <row r="170" spans="1:31" s="39" customFormat="1" ht="13.5">
      <c r="A170" s="29" t="s">
        <v>305</v>
      </c>
      <c r="B170" s="47" t="s">
        <v>362</v>
      </c>
      <c r="C170" s="29"/>
      <c r="D170" s="47">
        <v>0</v>
      </c>
      <c r="E170" s="47">
        <v>0</v>
      </c>
      <c r="F170" s="48">
        <v>0</v>
      </c>
      <c r="G170" s="31">
        <f t="shared" si="26"/>
        <v>2667</v>
      </c>
      <c r="H170" s="31"/>
      <c r="I170" s="31"/>
      <c r="J170" s="32"/>
      <c r="K170" s="32">
        <f t="shared" si="25"/>
        <v>2667</v>
      </c>
      <c r="L170" s="32">
        <f t="shared" si="27"/>
        <v>0</v>
      </c>
      <c r="M170" s="32"/>
      <c r="N170" s="33"/>
      <c r="O170" s="33"/>
      <c r="P170" s="31"/>
      <c r="Q170" s="31"/>
      <c r="R170" s="34">
        <v>0</v>
      </c>
      <c r="S170" s="34">
        <v>2667</v>
      </c>
      <c r="T170" s="34">
        <v>0</v>
      </c>
      <c r="U170" s="34">
        <v>0</v>
      </c>
      <c r="V170" s="36" t="s">
        <v>363</v>
      </c>
      <c r="W170" s="37"/>
      <c r="Y170"/>
      <c r="Z170"/>
      <c r="AA170"/>
      <c r="AB170"/>
      <c r="AC170"/>
      <c r="AD170"/>
      <c r="AE170"/>
    </row>
    <row r="171" spans="1:31" ht="13.5">
      <c r="A171" s="24" t="s">
        <v>364</v>
      </c>
      <c r="B171" s="24" t="s">
        <v>365</v>
      </c>
      <c r="C171" s="29"/>
      <c r="D171" s="25">
        <v>4</v>
      </c>
      <c r="E171" s="25">
        <v>32</v>
      </c>
      <c r="F171" s="26">
        <v>2894</v>
      </c>
      <c r="G171" s="31">
        <f t="shared" si="26"/>
        <v>238143</v>
      </c>
      <c r="H171" s="31">
        <f t="shared" ref="H171:H180" si="34">IF(I171+J171&gt;=10000,IF(AND(I171+J171&gt;=90000),(I171+J171),90000),90000)</f>
        <v>90000</v>
      </c>
      <c r="I171" s="31">
        <f t="shared" ref="I171:I180" si="35">IF(F171&gt;=1000,IF((F171&gt;=2000),IF(AND(F171&gt;=3000),90720,67200),55440),43680)</f>
        <v>67200</v>
      </c>
      <c r="J171" s="32">
        <f>IF(F171&gt;=500,IF(AND(F171&gt;=3000),30000,20000),20000)</f>
        <v>20000</v>
      </c>
      <c r="K171" s="32">
        <f t="shared" si="25"/>
        <v>148143</v>
      </c>
      <c r="L171" s="32">
        <f t="shared" si="27"/>
        <v>32000</v>
      </c>
      <c r="M171" s="32">
        <f t="shared" ref="M171:M180" si="36">1920+E171*120</f>
        <v>5760</v>
      </c>
      <c r="N171" s="33">
        <v>1920</v>
      </c>
      <c r="O171" s="33">
        <f t="shared" si="28"/>
        <v>45000</v>
      </c>
      <c r="P171" s="31">
        <v>20000</v>
      </c>
      <c r="Q171" s="31">
        <v>10000</v>
      </c>
      <c r="R171" s="20">
        <v>6534</v>
      </c>
      <c r="S171" s="31">
        <v>14929</v>
      </c>
      <c r="T171" s="34">
        <v>12000</v>
      </c>
      <c r="U171" s="21">
        <v>5</v>
      </c>
      <c r="V171" s="36" t="s">
        <v>366</v>
      </c>
    </row>
    <row r="172" spans="1:31" ht="13.5">
      <c r="A172" s="24" t="s">
        <v>364</v>
      </c>
      <c r="B172" s="25" t="s">
        <v>367</v>
      </c>
      <c r="C172" s="29"/>
      <c r="D172" s="25">
        <v>2</v>
      </c>
      <c r="E172" s="25">
        <v>10</v>
      </c>
      <c r="F172" s="26">
        <v>1139</v>
      </c>
      <c r="G172" s="31">
        <f t="shared" si="26"/>
        <v>167882</v>
      </c>
      <c r="H172" s="31">
        <f t="shared" si="34"/>
        <v>90000</v>
      </c>
      <c r="I172" s="31">
        <f t="shared" si="35"/>
        <v>55440</v>
      </c>
      <c r="J172" s="32">
        <f>IF(F172&gt;=500,IF(AND(F172&gt;=3000),30000,20000),20000)</f>
        <v>20000</v>
      </c>
      <c r="K172" s="32">
        <f t="shared" si="25"/>
        <v>77882</v>
      </c>
      <c r="L172" s="32">
        <f t="shared" si="27"/>
        <v>10000</v>
      </c>
      <c r="M172" s="32">
        <f t="shared" si="36"/>
        <v>3120</v>
      </c>
      <c r="N172" s="33">
        <v>1920</v>
      </c>
      <c r="O172" s="33">
        <f t="shared" si="28"/>
        <v>15000</v>
      </c>
      <c r="P172" s="31">
        <v>20000</v>
      </c>
      <c r="Q172" s="31">
        <v>10000</v>
      </c>
      <c r="R172" s="20">
        <v>5000</v>
      </c>
      <c r="S172" s="31">
        <v>5642</v>
      </c>
      <c r="T172" s="34">
        <v>7200</v>
      </c>
      <c r="U172" s="21">
        <v>3</v>
      </c>
      <c r="V172" s="36" t="s">
        <v>368</v>
      </c>
      <c r="W172" s="37"/>
    </row>
    <row r="173" spans="1:31" ht="13.5">
      <c r="A173" s="24" t="s">
        <v>364</v>
      </c>
      <c r="B173" s="25" t="s">
        <v>369</v>
      </c>
      <c r="C173" s="29"/>
      <c r="D173" s="25">
        <v>3</v>
      </c>
      <c r="E173" s="25">
        <v>38</v>
      </c>
      <c r="F173" s="26">
        <v>3912</v>
      </c>
      <c r="G173" s="31">
        <f t="shared" si="26"/>
        <v>256895</v>
      </c>
      <c r="H173" s="31">
        <f t="shared" si="34"/>
        <v>120720</v>
      </c>
      <c r="I173" s="31">
        <f t="shared" si="35"/>
        <v>90720</v>
      </c>
      <c r="J173" s="32">
        <f>IF(F173&gt;=500,IF(AND(F173&gt;=3000),30000,20000),20000)</f>
        <v>30000</v>
      </c>
      <c r="K173" s="32">
        <f t="shared" si="25"/>
        <v>136175</v>
      </c>
      <c r="L173" s="32">
        <f t="shared" si="27"/>
        <v>38000</v>
      </c>
      <c r="M173" s="32">
        <f t="shared" si="36"/>
        <v>6480</v>
      </c>
      <c r="N173" s="33">
        <v>1920</v>
      </c>
      <c r="O173" s="33">
        <f t="shared" si="28"/>
        <v>30000</v>
      </c>
      <c r="P173" s="31">
        <v>20000</v>
      </c>
      <c r="Q173" s="31">
        <v>10000</v>
      </c>
      <c r="R173" s="20">
        <v>5033</v>
      </c>
      <c r="S173" s="31">
        <v>15142</v>
      </c>
      <c r="T173" s="34">
        <v>9600</v>
      </c>
      <c r="U173" s="21">
        <v>4</v>
      </c>
      <c r="V173" s="36" t="s">
        <v>370</v>
      </c>
      <c r="W173" s="37"/>
    </row>
    <row r="174" spans="1:31" ht="13.5">
      <c r="A174" s="24" t="s">
        <v>364</v>
      </c>
      <c r="B174" s="25" t="s">
        <v>371</v>
      </c>
      <c r="C174" s="29" t="s">
        <v>29</v>
      </c>
      <c r="D174" s="25">
        <v>1</v>
      </c>
      <c r="E174" s="25">
        <v>22</v>
      </c>
      <c r="F174" s="26">
        <v>2022</v>
      </c>
      <c r="G174" s="31">
        <f t="shared" si="26"/>
        <v>180340</v>
      </c>
      <c r="H174" s="31">
        <f t="shared" si="34"/>
        <v>97200</v>
      </c>
      <c r="I174" s="31">
        <f t="shared" si="35"/>
        <v>67200</v>
      </c>
      <c r="J174" s="32">
        <v>30000</v>
      </c>
      <c r="K174" s="32">
        <f t="shared" si="25"/>
        <v>83140</v>
      </c>
      <c r="L174" s="32">
        <f t="shared" si="27"/>
        <v>22000</v>
      </c>
      <c r="M174" s="32">
        <f t="shared" si="36"/>
        <v>4560</v>
      </c>
      <c r="N174" s="33">
        <v>1920</v>
      </c>
      <c r="O174" s="33">
        <f t="shared" si="28"/>
        <v>0</v>
      </c>
      <c r="P174" s="31">
        <v>20000</v>
      </c>
      <c r="Q174" s="31">
        <v>10000</v>
      </c>
      <c r="R174" s="20">
        <v>6000</v>
      </c>
      <c r="S174" s="31">
        <v>11460</v>
      </c>
      <c r="T174" s="34">
        <v>7200</v>
      </c>
      <c r="U174" s="21">
        <v>3</v>
      </c>
      <c r="V174" s="36" t="s">
        <v>372</v>
      </c>
      <c r="W174" s="37"/>
      <c r="Y174" s="37"/>
      <c r="Z174" s="37"/>
      <c r="AA174" s="37"/>
      <c r="AB174" s="37"/>
      <c r="AC174" s="37"/>
      <c r="AD174" s="37"/>
      <c r="AE174" s="37"/>
    </row>
    <row r="175" spans="1:31" ht="13.5">
      <c r="A175" s="24" t="s">
        <v>364</v>
      </c>
      <c r="B175" s="25" t="s">
        <v>373</v>
      </c>
      <c r="C175" s="29"/>
      <c r="D175" s="25">
        <v>1</v>
      </c>
      <c r="E175" s="25">
        <v>23</v>
      </c>
      <c r="F175" s="26">
        <v>2300</v>
      </c>
      <c r="G175" s="31">
        <f t="shared" si="26"/>
        <v>158485</v>
      </c>
      <c r="H175" s="31">
        <f t="shared" si="34"/>
        <v>90000</v>
      </c>
      <c r="I175" s="31">
        <f t="shared" si="35"/>
        <v>67200</v>
      </c>
      <c r="J175" s="32">
        <f>IF(F175&gt;=500,IF(AND(F175&gt;=3000),30000,20000),20000)</f>
        <v>20000</v>
      </c>
      <c r="K175" s="32">
        <f t="shared" si="25"/>
        <v>68485</v>
      </c>
      <c r="L175" s="32">
        <f t="shared" si="27"/>
        <v>23000</v>
      </c>
      <c r="M175" s="32">
        <f t="shared" si="36"/>
        <v>4680</v>
      </c>
      <c r="N175" s="33">
        <v>1920</v>
      </c>
      <c r="O175" s="33">
        <f t="shared" si="28"/>
        <v>0</v>
      </c>
      <c r="P175" s="31">
        <v>20000</v>
      </c>
      <c r="Q175" s="31">
        <v>10000</v>
      </c>
      <c r="R175" s="20">
        <v>3147</v>
      </c>
      <c r="S175" s="31">
        <v>3338</v>
      </c>
      <c r="T175" s="34">
        <v>2400</v>
      </c>
      <c r="U175" s="21">
        <v>1</v>
      </c>
      <c r="V175" s="36" t="s">
        <v>374</v>
      </c>
      <c r="W175" s="37"/>
    </row>
    <row r="176" spans="1:31" ht="13.5">
      <c r="A176" s="24" t="s">
        <v>364</v>
      </c>
      <c r="B176" s="25" t="s">
        <v>375</v>
      </c>
      <c r="C176" s="29" t="s">
        <v>29</v>
      </c>
      <c r="D176" s="25">
        <v>1</v>
      </c>
      <c r="E176" s="25">
        <v>10</v>
      </c>
      <c r="F176" s="26">
        <v>1402</v>
      </c>
      <c r="G176" s="31">
        <f t="shared" si="26"/>
        <v>141254</v>
      </c>
      <c r="H176" s="31">
        <f t="shared" si="34"/>
        <v>90000</v>
      </c>
      <c r="I176" s="31">
        <f t="shared" si="35"/>
        <v>55440</v>
      </c>
      <c r="J176" s="32">
        <v>30000</v>
      </c>
      <c r="K176" s="32">
        <f t="shared" si="25"/>
        <v>51254</v>
      </c>
      <c r="L176" s="32">
        <f t="shared" si="27"/>
        <v>10000</v>
      </c>
      <c r="M176" s="32">
        <f t="shared" si="36"/>
        <v>3120</v>
      </c>
      <c r="N176" s="33">
        <v>1920</v>
      </c>
      <c r="O176" s="33">
        <f t="shared" si="28"/>
        <v>0</v>
      </c>
      <c r="P176" s="31">
        <v>20000</v>
      </c>
      <c r="Q176" s="31">
        <v>10000</v>
      </c>
      <c r="R176" s="20">
        <v>0</v>
      </c>
      <c r="S176" s="31">
        <v>3814</v>
      </c>
      <c r="T176" s="34">
        <v>2400</v>
      </c>
      <c r="U176" s="21">
        <v>1</v>
      </c>
      <c r="V176" s="36" t="s">
        <v>376</v>
      </c>
      <c r="W176" s="37"/>
      <c r="Y176" s="37"/>
      <c r="Z176" s="37"/>
      <c r="AA176" s="37"/>
      <c r="AB176" s="37"/>
      <c r="AC176" s="37"/>
      <c r="AD176" s="37"/>
      <c r="AE176" s="37"/>
    </row>
    <row r="177" spans="1:31" ht="13.5">
      <c r="A177" s="24" t="s">
        <v>364</v>
      </c>
      <c r="B177" s="25" t="s">
        <v>377</v>
      </c>
      <c r="C177" s="29"/>
      <c r="D177" s="25">
        <v>3</v>
      </c>
      <c r="E177" s="25">
        <v>29</v>
      </c>
      <c r="F177" s="26">
        <v>3097</v>
      </c>
      <c r="G177" s="31">
        <f t="shared" si="26"/>
        <v>241736</v>
      </c>
      <c r="H177" s="31">
        <f t="shared" si="34"/>
        <v>120720</v>
      </c>
      <c r="I177" s="31">
        <f t="shared" si="35"/>
        <v>90720</v>
      </c>
      <c r="J177" s="32">
        <f>IF(F177&gt;=500,IF(AND(F177&gt;=3000),30000,20000),20000)</f>
        <v>30000</v>
      </c>
      <c r="K177" s="32">
        <f t="shared" si="25"/>
        <v>121016</v>
      </c>
      <c r="L177" s="32">
        <f t="shared" si="27"/>
        <v>29000</v>
      </c>
      <c r="M177" s="32">
        <f t="shared" si="36"/>
        <v>5400</v>
      </c>
      <c r="N177" s="33">
        <v>1920</v>
      </c>
      <c r="O177" s="33">
        <f t="shared" si="28"/>
        <v>30000</v>
      </c>
      <c r="P177" s="31">
        <v>20000</v>
      </c>
      <c r="Q177" s="31">
        <v>10000</v>
      </c>
      <c r="R177" s="20">
        <v>3642</v>
      </c>
      <c r="S177" s="31">
        <v>9054</v>
      </c>
      <c r="T177" s="34">
        <v>12000</v>
      </c>
      <c r="U177" s="21">
        <v>5</v>
      </c>
      <c r="V177" s="36" t="s">
        <v>378</v>
      </c>
      <c r="W177" s="37"/>
    </row>
    <row r="178" spans="1:31" ht="13.5">
      <c r="A178" s="24" t="s">
        <v>364</v>
      </c>
      <c r="B178" s="25" t="s">
        <v>379</v>
      </c>
      <c r="C178" s="29" t="s">
        <v>29</v>
      </c>
      <c r="D178" s="25">
        <v>2</v>
      </c>
      <c r="E178" s="25">
        <v>20</v>
      </c>
      <c r="F178" s="26">
        <v>1833</v>
      </c>
      <c r="G178" s="31">
        <f t="shared" si="26"/>
        <v>188524</v>
      </c>
      <c r="H178" s="31">
        <f t="shared" si="34"/>
        <v>90000</v>
      </c>
      <c r="I178" s="31">
        <f t="shared" si="35"/>
        <v>55440</v>
      </c>
      <c r="J178" s="32">
        <v>30000</v>
      </c>
      <c r="K178" s="32">
        <f t="shared" si="25"/>
        <v>98524</v>
      </c>
      <c r="L178" s="32">
        <f t="shared" si="27"/>
        <v>20000</v>
      </c>
      <c r="M178" s="32">
        <f t="shared" si="36"/>
        <v>4320</v>
      </c>
      <c r="N178" s="33">
        <v>1920</v>
      </c>
      <c r="O178" s="33">
        <f t="shared" si="28"/>
        <v>15000</v>
      </c>
      <c r="P178" s="31">
        <v>20000</v>
      </c>
      <c r="Q178" s="31">
        <v>10000</v>
      </c>
      <c r="R178" s="20">
        <v>4577</v>
      </c>
      <c r="S178" s="31">
        <v>15307</v>
      </c>
      <c r="T178" s="34">
        <v>7400</v>
      </c>
      <c r="U178" s="21">
        <v>4</v>
      </c>
      <c r="V178" s="36" t="s">
        <v>380</v>
      </c>
      <c r="W178" s="37"/>
      <c r="Y178" s="37"/>
      <c r="Z178" s="37"/>
      <c r="AA178" s="37"/>
      <c r="AB178" s="37"/>
      <c r="AC178" s="37"/>
      <c r="AD178" s="37"/>
      <c r="AE178" s="37"/>
    </row>
    <row r="179" spans="1:31" ht="13.5">
      <c r="A179" s="24" t="s">
        <v>364</v>
      </c>
      <c r="B179" s="25" t="s">
        <v>381</v>
      </c>
      <c r="C179" s="29" t="s">
        <v>29</v>
      </c>
      <c r="D179" s="25">
        <v>3</v>
      </c>
      <c r="E179" s="25">
        <v>21</v>
      </c>
      <c r="F179" s="26">
        <v>2521</v>
      </c>
      <c r="G179" s="31">
        <f t="shared" si="26"/>
        <v>212553</v>
      </c>
      <c r="H179" s="31">
        <f t="shared" si="34"/>
        <v>97200</v>
      </c>
      <c r="I179" s="31">
        <f t="shared" si="35"/>
        <v>67200</v>
      </c>
      <c r="J179" s="32">
        <v>30000</v>
      </c>
      <c r="K179" s="32">
        <f t="shared" si="25"/>
        <v>115353</v>
      </c>
      <c r="L179" s="32">
        <f t="shared" si="27"/>
        <v>21000</v>
      </c>
      <c r="M179" s="32">
        <f t="shared" si="36"/>
        <v>4440</v>
      </c>
      <c r="N179" s="33">
        <v>1920</v>
      </c>
      <c r="O179" s="33">
        <f t="shared" si="28"/>
        <v>30000</v>
      </c>
      <c r="P179" s="31">
        <v>20000</v>
      </c>
      <c r="Q179" s="31">
        <v>10000</v>
      </c>
      <c r="R179" s="20">
        <v>7495</v>
      </c>
      <c r="S179" s="31">
        <v>6098</v>
      </c>
      <c r="T179" s="34">
        <v>14400</v>
      </c>
      <c r="U179" s="21">
        <v>6</v>
      </c>
      <c r="V179" s="36" t="s">
        <v>382</v>
      </c>
      <c r="W179" s="37"/>
      <c r="Y179" s="37"/>
      <c r="Z179" s="37"/>
      <c r="AA179" s="37"/>
      <c r="AB179" s="37"/>
      <c r="AC179" s="37"/>
      <c r="AD179" s="37"/>
      <c r="AE179" s="37"/>
    </row>
    <row r="180" spans="1:31" ht="13.5">
      <c r="A180" s="24" t="s">
        <v>364</v>
      </c>
      <c r="B180" s="24" t="s">
        <v>383</v>
      </c>
      <c r="C180" s="29" t="s">
        <v>29</v>
      </c>
      <c r="D180" s="25">
        <v>3</v>
      </c>
      <c r="E180" s="25">
        <v>31</v>
      </c>
      <c r="F180" s="26">
        <v>2600</v>
      </c>
      <c r="G180" s="31">
        <f t="shared" si="26"/>
        <v>217108</v>
      </c>
      <c r="H180" s="31">
        <f t="shared" si="34"/>
        <v>97200</v>
      </c>
      <c r="I180" s="31">
        <f t="shared" si="35"/>
        <v>67200</v>
      </c>
      <c r="J180" s="32">
        <v>30000</v>
      </c>
      <c r="K180" s="32">
        <f t="shared" si="25"/>
        <v>119908</v>
      </c>
      <c r="L180" s="32">
        <f t="shared" si="27"/>
        <v>31000</v>
      </c>
      <c r="M180" s="32">
        <f t="shared" si="36"/>
        <v>5640</v>
      </c>
      <c r="N180" s="33">
        <v>1920</v>
      </c>
      <c r="O180" s="33">
        <f t="shared" si="28"/>
        <v>30000</v>
      </c>
      <c r="P180" s="31">
        <v>20000</v>
      </c>
      <c r="Q180" s="31">
        <v>10000</v>
      </c>
      <c r="R180" s="20">
        <v>7463</v>
      </c>
      <c r="S180" s="31">
        <v>6285</v>
      </c>
      <c r="T180" s="34">
        <v>7600</v>
      </c>
      <c r="U180" s="21">
        <v>4</v>
      </c>
      <c r="V180" s="36" t="s">
        <v>384</v>
      </c>
      <c r="Y180" s="37"/>
      <c r="Z180" s="37"/>
      <c r="AA180" s="37"/>
      <c r="AB180" s="37"/>
      <c r="AC180" s="37"/>
      <c r="AD180" s="37"/>
      <c r="AE180" s="37"/>
    </row>
    <row r="181" spans="1:31" s="38" customFormat="1" ht="13.5">
      <c r="A181" s="24" t="s">
        <v>364</v>
      </c>
      <c r="B181" s="52" t="s">
        <v>385</v>
      </c>
      <c r="C181" s="29"/>
      <c r="D181" s="50">
        <v>0</v>
      </c>
      <c r="E181" s="50">
        <v>0</v>
      </c>
      <c r="F181" s="51">
        <v>0</v>
      </c>
      <c r="G181" s="31">
        <f t="shared" si="26"/>
        <v>2724</v>
      </c>
      <c r="H181" s="31"/>
      <c r="I181" s="31"/>
      <c r="J181" s="32"/>
      <c r="K181" s="32">
        <f t="shared" si="25"/>
        <v>2724</v>
      </c>
      <c r="L181" s="32">
        <f t="shared" si="27"/>
        <v>0</v>
      </c>
      <c r="M181" s="32"/>
      <c r="N181" s="33"/>
      <c r="O181" s="33"/>
      <c r="P181" s="31"/>
      <c r="Q181" s="31"/>
      <c r="R181" s="21">
        <v>0</v>
      </c>
      <c r="S181" s="34">
        <v>2724</v>
      </c>
      <c r="T181" s="34">
        <v>0</v>
      </c>
      <c r="U181" s="21">
        <v>0</v>
      </c>
      <c r="V181" s="36" t="s">
        <v>386</v>
      </c>
      <c r="W181" s="37"/>
      <c r="Y181"/>
      <c r="Z181"/>
      <c r="AA181"/>
      <c r="AB181"/>
      <c r="AC181"/>
      <c r="AD181"/>
      <c r="AE181"/>
    </row>
    <row r="182" spans="1:31" s="38" customFormat="1" ht="13.5">
      <c r="A182" s="52" t="s">
        <v>387</v>
      </c>
      <c r="B182" s="52" t="s">
        <v>388</v>
      </c>
      <c r="C182" s="29"/>
      <c r="D182" s="50">
        <v>3</v>
      </c>
      <c r="E182" s="50">
        <v>26</v>
      </c>
      <c r="F182" s="51">
        <v>2530</v>
      </c>
      <c r="G182" s="31">
        <f t="shared" si="26"/>
        <v>194960</v>
      </c>
      <c r="H182" s="31">
        <f t="shared" ref="H182:H245" si="37">IF(I182+J182&gt;=10000,IF(AND(I182+J182&gt;=90000),(I182+J182),90000),90000)</f>
        <v>90000</v>
      </c>
      <c r="I182" s="31">
        <f t="shared" ref="I182:I245" si="38">IF(F182&gt;=1000,IF((F182&gt;=2000),IF(AND(F182&gt;=3000),90720,67200),55440),43680)</f>
        <v>67200</v>
      </c>
      <c r="J182" s="32">
        <f>IF(F182&gt;=500,IF(AND(F182&gt;=3000),30000,20000),20000)</f>
        <v>20000</v>
      </c>
      <c r="K182" s="32">
        <f t="shared" si="25"/>
        <v>104960</v>
      </c>
      <c r="L182" s="32">
        <f t="shared" si="27"/>
        <v>26000</v>
      </c>
      <c r="M182" s="32">
        <f t="shared" ref="M182:M245" si="39">1920+E182*120</f>
        <v>5040</v>
      </c>
      <c r="N182" s="33">
        <v>1920</v>
      </c>
      <c r="O182" s="33">
        <f t="shared" si="28"/>
        <v>30000</v>
      </c>
      <c r="P182" s="31">
        <v>20000</v>
      </c>
      <c r="Q182" s="31">
        <v>10000</v>
      </c>
      <c r="R182" s="21">
        <v>0</v>
      </c>
      <c r="S182" s="34">
        <v>0</v>
      </c>
      <c r="T182" s="34">
        <v>12000</v>
      </c>
      <c r="U182" s="21">
        <v>5</v>
      </c>
      <c r="V182" s="36" t="s">
        <v>389</v>
      </c>
      <c r="W182"/>
      <c r="Y182"/>
      <c r="Z182"/>
      <c r="AA182"/>
      <c r="AB182"/>
      <c r="AC182"/>
      <c r="AD182"/>
      <c r="AE182"/>
    </row>
    <row r="183" spans="1:31" s="37" customFormat="1" ht="13.5">
      <c r="A183" s="52" t="s">
        <v>387</v>
      </c>
      <c r="B183" s="29" t="s">
        <v>390</v>
      </c>
      <c r="C183" s="29"/>
      <c r="D183" s="29">
        <v>3</v>
      </c>
      <c r="E183" s="41">
        <v>14</v>
      </c>
      <c r="F183" s="30">
        <v>1274</v>
      </c>
      <c r="G183" s="31">
        <f t="shared" si="26"/>
        <v>175833</v>
      </c>
      <c r="H183" s="31">
        <f t="shared" si="37"/>
        <v>90000</v>
      </c>
      <c r="I183" s="31">
        <f t="shared" si="38"/>
        <v>55440</v>
      </c>
      <c r="J183" s="32">
        <f>IF(F183&gt;=500,IF(AND(F183&gt;=3000),30000,20000),20000)</f>
        <v>20000</v>
      </c>
      <c r="K183" s="32">
        <f t="shared" si="25"/>
        <v>85833</v>
      </c>
      <c r="L183" s="32">
        <f t="shared" si="27"/>
        <v>14000</v>
      </c>
      <c r="M183" s="32">
        <f t="shared" si="39"/>
        <v>3600</v>
      </c>
      <c r="N183" s="33">
        <v>1920</v>
      </c>
      <c r="O183" s="33">
        <f t="shared" si="28"/>
        <v>30000</v>
      </c>
      <c r="P183" s="31">
        <v>20000</v>
      </c>
      <c r="Q183" s="31">
        <v>10000</v>
      </c>
      <c r="R183" s="31">
        <v>3713</v>
      </c>
      <c r="S183" s="31">
        <v>0</v>
      </c>
      <c r="T183" s="34">
        <v>2600</v>
      </c>
      <c r="U183" s="34">
        <v>2</v>
      </c>
      <c r="V183" s="36" t="s">
        <v>391</v>
      </c>
      <c r="Y183"/>
      <c r="Z183"/>
      <c r="AA183"/>
      <c r="AB183"/>
      <c r="AC183"/>
      <c r="AD183"/>
      <c r="AE183"/>
    </row>
    <row r="184" spans="1:31" s="37" customFormat="1" ht="13.5">
      <c r="A184" s="52" t="s">
        <v>387</v>
      </c>
      <c r="B184" s="29" t="s">
        <v>392</v>
      </c>
      <c r="C184" s="29"/>
      <c r="D184" s="29">
        <v>2</v>
      </c>
      <c r="E184" s="29">
        <v>15</v>
      </c>
      <c r="F184" s="30">
        <v>1677</v>
      </c>
      <c r="G184" s="31">
        <f t="shared" si="26"/>
        <v>171040</v>
      </c>
      <c r="H184" s="31">
        <f t="shared" si="37"/>
        <v>90000</v>
      </c>
      <c r="I184" s="31">
        <f t="shared" si="38"/>
        <v>55440</v>
      </c>
      <c r="J184" s="32">
        <f>IF(F184&gt;=500,IF(AND(F184&gt;=3000),30000,20000),20000)</f>
        <v>20000</v>
      </c>
      <c r="K184" s="32">
        <f t="shared" si="25"/>
        <v>81040</v>
      </c>
      <c r="L184" s="32">
        <f t="shared" si="27"/>
        <v>15000</v>
      </c>
      <c r="M184" s="32">
        <f t="shared" si="39"/>
        <v>3720</v>
      </c>
      <c r="N184" s="33">
        <v>1920</v>
      </c>
      <c r="O184" s="33">
        <f t="shared" si="28"/>
        <v>15000</v>
      </c>
      <c r="P184" s="31">
        <v>20000</v>
      </c>
      <c r="Q184" s="31">
        <v>10000</v>
      </c>
      <c r="R184" s="31">
        <v>8200</v>
      </c>
      <c r="S184" s="31">
        <v>0</v>
      </c>
      <c r="T184" s="34">
        <v>7200</v>
      </c>
      <c r="U184" s="34">
        <v>3</v>
      </c>
      <c r="V184" s="36" t="s">
        <v>393</v>
      </c>
      <c r="W184"/>
      <c r="Y184"/>
      <c r="Z184"/>
      <c r="AA184"/>
      <c r="AB184"/>
      <c r="AC184"/>
      <c r="AD184"/>
      <c r="AE184"/>
    </row>
    <row r="185" spans="1:31" s="37" customFormat="1" ht="13.5">
      <c r="A185" s="52" t="s">
        <v>387</v>
      </c>
      <c r="B185" s="29" t="s">
        <v>394</v>
      </c>
      <c r="C185" s="29"/>
      <c r="D185" s="29">
        <v>2</v>
      </c>
      <c r="E185" s="29">
        <v>17</v>
      </c>
      <c r="F185" s="30">
        <v>1705</v>
      </c>
      <c r="G185" s="31">
        <f t="shared" si="26"/>
        <v>169898</v>
      </c>
      <c r="H185" s="31">
        <f t="shared" si="37"/>
        <v>90000</v>
      </c>
      <c r="I185" s="31">
        <f t="shared" si="38"/>
        <v>55440</v>
      </c>
      <c r="J185" s="32">
        <f>IF(F185&gt;=500,IF(AND(F185&gt;=3000),30000,20000),20000)</f>
        <v>20000</v>
      </c>
      <c r="K185" s="32">
        <f t="shared" si="25"/>
        <v>79898</v>
      </c>
      <c r="L185" s="32">
        <f t="shared" si="27"/>
        <v>17000</v>
      </c>
      <c r="M185" s="32">
        <f t="shared" si="39"/>
        <v>3960</v>
      </c>
      <c r="N185" s="33">
        <v>1920</v>
      </c>
      <c r="O185" s="33">
        <f t="shared" si="28"/>
        <v>15000</v>
      </c>
      <c r="P185" s="31">
        <v>20000</v>
      </c>
      <c r="Q185" s="31">
        <v>10000</v>
      </c>
      <c r="R185" s="31">
        <v>6618</v>
      </c>
      <c r="S185" s="31">
        <v>0</v>
      </c>
      <c r="T185" s="34">
        <v>5400</v>
      </c>
      <c r="U185" s="34">
        <v>3</v>
      </c>
      <c r="V185" s="36" t="s">
        <v>395</v>
      </c>
      <c r="W185"/>
      <c r="Y185"/>
      <c r="Z185"/>
      <c r="AA185"/>
      <c r="AB185"/>
      <c r="AC185"/>
      <c r="AD185"/>
      <c r="AE185"/>
    </row>
    <row r="186" spans="1:31" s="37" customFormat="1" ht="13.5">
      <c r="A186" s="52" t="s">
        <v>387</v>
      </c>
      <c r="B186" s="29" t="s">
        <v>396</v>
      </c>
      <c r="C186" s="29"/>
      <c r="D186" s="29">
        <v>3</v>
      </c>
      <c r="E186" s="29">
        <v>18</v>
      </c>
      <c r="F186" s="30">
        <v>1725</v>
      </c>
      <c r="G186" s="31">
        <f t="shared" si="26"/>
        <v>192821</v>
      </c>
      <c r="H186" s="31">
        <f t="shared" si="37"/>
        <v>90000</v>
      </c>
      <c r="I186" s="31">
        <f t="shared" si="38"/>
        <v>55440</v>
      </c>
      <c r="J186" s="32">
        <f>IF(F186&gt;=500,IF(AND(F186&gt;=3000),30000,20000),20000)</f>
        <v>20000</v>
      </c>
      <c r="K186" s="32">
        <f t="shared" si="25"/>
        <v>102821</v>
      </c>
      <c r="L186" s="32">
        <f t="shared" si="27"/>
        <v>18000</v>
      </c>
      <c r="M186" s="32">
        <f t="shared" si="39"/>
        <v>4080</v>
      </c>
      <c r="N186" s="33">
        <v>1920</v>
      </c>
      <c r="O186" s="33">
        <f t="shared" si="28"/>
        <v>30000</v>
      </c>
      <c r="P186" s="31">
        <v>20000</v>
      </c>
      <c r="Q186" s="31">
        <v>10000</v>
      </c>
      <c r="R186" s="31">
        <v>6821</v>
      </c>
      <c r="S186" s="31">
        <v>0</v>
      </c>
      <c r="T186" s="34">
        <v>12000</v>
      </c>
      <c r="U186" s="34">
        <v>5</v>
      </c>
      <c r="V186" s="36" t="s">
        <v>397</v>
      </c>
    </row>
    <row r="187" spans="1:31" s="37" customFormat="1" ht="13.5">
      <c r="A187" s="52" t="s">
        <v>387</v>
      </c>
      <c r="B187" s="29" t="s">
        <v>398</v>
      </c>
      <c r="C187" s="29" t="s">
        <v>29</v>
      </c>
      <c r="D187" s="29">
        <v>1</v>
      </c>
      <c r="E187" s="29">
        <v>11</v>
      </c>
      <c r="F187" s="30">
        <v>925</v>
      </c>
      <c r="G187" s="31">
        <f t="shared" si="26"/>
        <v>143560</v>
      </c>
      <c r="H187" s="31">
        <f t="shared" si="37"/>
        <v>90000</v>
      </c>
      <c r="I187" s="31">
        <f t="shared" si="38"/>
        <v>43680</v>
      </c>
      <c r="J187" s="32">
        <v>30000</v>
      </c>
      <c r="K187" s="32">
        <f t="shared" si="25"/>
        <v>53560</v>
      </c>
      <c r="L187" s="32">
        <f t="shared" si="27"/>
        <v>11000</v>
      </c>
      <c r="M187" s="32">
        <f t="shared" si="39"/>
        <v>3240</v>
      </c>
      <c r="N187" s="33">
        <v>1920</v>
      </c>
      <c r="O187" s="33">
        <f t="shared" si="28"/>
        <v>0</v>
      </c>
      <c r="P187" s="31">
        <v>20000</v>
      </c>
      <c r="Q187" s="31">
        <v>10000</v>
      </c>
      <c r="R187" s="31">
        <v>5000</v>
      </c>
      <c r="S187" s="31">
        <v>0</v>
      </c>
      <c r="T187" s="34">
        <v>2400</v>
      </c>
      <c r="U187" s="34">
        <v>1</v>
      </c>
      <c r="V187" s="36" t="s">
        <v>399</v>
      </c>
      <c r="W187"/>
    </row>
    <row r="188" spans="1:31" s="37" customFormat="1" ht="13.5">
      <c r="A188" s="52" t="s">
        <v>387</v>
      </c>
      <c r="B188" s="29" t="s">
        <v>400</v>
      </c>
      <c r="C188" s="29" t="s">
        <v>29</v>
      </c>
      <c r="D188" s="29">
        <v>3</v>
      </c>
      <c r="E188" s="29">
        <v>25</v>
      </c>
      <c r="F188" s="30">
        <v>2127</v>
      </c>
      <c r="G188" s="31">
        <f t="shared" si="26"/>
        <v>223940</v>
      </c>
      <c r="H188" s="31">
        <f t="shared" si="37"/>
        <v>97200</v>
      </c>
      <c r="I188" s="31">
        <f t="shared" si="38"/>
        <v>67200</v>
      </c>
      <c r="J188" s="32">
        <v>30000</v>
      </c>
      <c r="K188" s="32">
        <f t="shared" si="25"/>
        <v>126740</v>
      </c>
      <c r="L188" s="32">
        <f t="shared" si="27"/>
        <v>25000</v>
      </c>
      <c r="M188" s="32">
        <f t="shared" si="39"/>
        <v>4920</v>
      </c>
      <c r="N188" s="33">
        <v>1920</v>
      </c>
      <c r="O188" s="33">
        <f t="shared" si="28"/>
        <v>30000</v>
      </c>
      <c r="P188" s="31">
        <v>20000</v>
      </c>
      <c r="Q188" s="31">
        <v>10000</v>
      </c>
      <c r="R188" s="31">
        <v>24900</v>
      </c>
      <c r="S188" s="31">
        <v>0</v>
      </c>
      <c r="T188" s="34">
        <v>10000</v>
      </c>
      <c r="U188" s="34">
        <v>5</v>
      </c>
      <c r="V188" s="36" t="s">
        <v>401</v>
      </c>
      <c r="W188"/>
    </row>
    <row r="189" spans="1:31" ht="13.5">
      <c r="A189" s="52" t="s">
        <v>387</v>
      </c>
      <c r="B189" s="24" t="s">
        <v>402</v>
      </c>
      <c r="C189" s="29" t="s">
        <v>29</v>
      </c>
      <c r="D189" s="25">
        <v>3</v>
      </c>
      <c r="E189" s="25">
        <v>20</v>
      </c>
      <c r="F189" s="26">
        <v>1836</v>
      </c>
      <c r="G189" s="31">
        <f t="shared" si="26"/>
        <v>198840</v>
      </c>
      <c r="H189" s="31">
        <f t="shared" si="37"/>
        <v>90000</v>
      </c>
      <c r="I189" s="31">
        <f t="shared" si="38"/>
        <v>55440</v>
      </c>
      <c r="J189" s="32">
        <v>30000</v>
      </c>
      <c r="K189" s="32">
        <f t="shared" si="25"/>
        <v>108840</v>
      </c>
      <c r="L189" s="32">
        <f t="shared" si="27"/>
        <v>20000</v>
      </c>
      <c r="M189" s="32">
        <f t="shared" si="39"/>
        <v>4320</v>
      </c>
      <c r="N189" s="33">
        <v>1920</v>
      </c>
      <c r="O189" s="33">
        <f t="shared" si="28"/>
        <v>30000</v>
      </c>
      <c r="P189" s="31">
        <v>20000</v>
      </c>
      <c r="Q189" s="31">
        <v>10000</v>
      </c>
      <c r="R189" s="20">
        <v>22600</v>
      </c>
      <c r="S189" s="31">
        <v>0</v>
      </c>
      <c r="T189" s="34">
        <v>0</v>
      </c>
      <c r="U189" s="21">
        <v>0</v>
      </c>
      <c r="V189" s="36" t="s">
        <v>403</v>
      </c>
      <c r="Y189" s="37"/>
      <c r="Z189" s="37"/>
      <c r="AA189" s="37"/>
      <c r="AB189" s="37"/>
      <c r="AC189" s="37"/>
      <c r="AD189" s="37"/>
      <c r="AE189" s="37"/>
    </row>
    <row r="190" spans="1:31" ht="13.5">
      <c r="A190" s="52" t="s">
        <v>387</v>
      </c>
      <c r="B190" s="25" t="s">
        <v>404</v>
      </c>
      <c r="C190" s="29" t="s">
        <v>29</v>
      </c>
      <c r="D190" s="25">
        <v>3</v>
      </c>
      <c r="E190" s="25">
        <v>20</v>
      </c>
      <c r="F190" s="26">
        <v>2490</v>
      </c>
      <c r="G190" s="31">
        <f t="shared" si="26"/>
        <v>197394</v>
      </c>
      <c r="H190" s="31">
        <f t="shared" si="37"/>
        <v>97200</v>
      </c>
      <c r="I190" s="31">
        <f t="shared" si="38"/>
        <v>67200</v>
      </c>
      <c r="J190" s="32">
        <v>30000</v>
      </c>
      <c r="K190" s="32">
        <f t="shared" si="25"/>
        <v>100194</v>
      </c>
      <c r="L190" s="32">
        <f t="shared" si="27"/>
        <v>20000</v>
      </c>
      <c r="M190" s="32">
        <f t="shared" si="39"/>
        <v>4320</v>
      </c>
      <c r="N190" s="33">
        <v>1920</v>
      </c>
      <c r="O190" s="33">
        <f t="shared" si="28"/>
        <v>30000</v>
      </c>
      <c r="P190" s="31">
        <v>20000</v>
      </c>
      <c r="Q190" s="31">
        <v>10000</v>
      </c>
      <c r="R190" s="20">
        <v>3116</v>
      </c>
      <c r="S190" s="31">
        <v>3038</v>
      </c>
      <c r="T190" s="34">
        <v>7800</v>
      </c>
      <c r="U190" s="21">
        <v>4</v>
      </c>
      <c r="V190" s="36" t="s">
        <v>405</v>
      </c>
      <c r="W190" s="37"/>
      <c r="Y190" s="37"/>
      <c r="Z190" s="37"/>
      <c r="AA190" s="37"/>
      <c r="AB190" s="37"/>
      <c r="AC190" s="37"/>
      <c r="AD190" s="37"/>
      <c r="AE190" s="37"/>
    </row>
    <row r="191" spans="1:31" ht="13.5">
      <c r="A191" s="52" t="s">
        <v>387</v>
      </c>
      <c r="B191" s="25" t="s">
        <v>406</v>
      </c>
      <c r="C191" s="29" t="s">
        <v>29</v>
      </c>
      <c r="D191" s="25">
        <v>2</v>
      </c>
      <c r="E191" s="25">
        <v>17</v>
      </c>
      <c r="F191" s="26">
        <v>2184</v>
      </c>
      <c r="G191" s="31">
        <f t="shared" si="26"/>
        <v>174100</v>
      </c>
      <c r="H191" s="31">
        <f t="shared" si="37"/>
        <v>97200</v>
      </c>
      <c r="I191" s="31">
        <f t="shared" si="38"/>
        <v>67200</v>
      </c>
      <c r="J191" s="32">
        <v>30000</v>
      </c>
      <c r="K191" s="32">
        <f t="shared" si="25"/>
        <v>76900</v>
      </c>
      <c r="L191" s="32">
        <f t="shared" si="27"/>
        <v>17000</v>
      </c>
      <c r="M191" s="32">
        <f t="shared" si="39"/>
        <v>3960</v>
      </c>
      <c r="N191" s="33">
        <v>1920</v>
      </c>
      <c r="O191" s="33">
        <f t="shared" si="28"/>
        <v>15000</v>
      </c>
      <c r="P191" s="31">
        <v>20000</v>
      </c>
      <c r="Q191" s="31">
        <v>10000</v>
      </c>
      <c r="R191" s="20">
        <v>2461</v>
      </c>
      <c r="S191" s="31">
        <v>1759</v>
      </c>
      <c r="T191" s="34">
        <v>4800</v>
      </c>
      <c r="U191" s="21">
        <v>2</v>
      </c>
      <c r="V191" s="36" t="s">
        <v>407</v>
      </c>
      <c r="Y191" s="37"/>
      <c r="Z191" s="37"/>
      <c r="AA191" s="37"/>
      <c r="AB191" s="37"/>
      <c r="AC191" s="37"/>
      <c r="AD191" s="37"/>
      <c r="AE191" s="37"/>
    </row>
    <row r="192" spans="1:31" ht="13.5">
      <c r="A192" s="52" t="s">
        <v>387</v>
      </c>
      <c r="B192" s="24" t="s">
        <v>408</v>
      </c>
      <c r="C192" s="29"/>
      <c r="D192" s="25">
        <v>2</v>
      </c>
      <c r="E192" s="25">
        <v>17</v>
      </c>
      <c r="F192" s="26">
        <v>1804</v>
      </c>
      <c r="G192" s="31">
        <f t="shared" si="26"/>
        <v>169400</v>
      </c>
      <c r="H192" s="31">
        <f t="shared" si="37"/>
        <v>90000</v>
      </c>
      <c r="I192" s="31">
        <f t="shared" si="38"/>
        <v>55440</v>
      </c>
      <c r="J192" s="32">
        <f>IF(F192&gt;=500,IF(AND(F192&gt;=3000),30000,20000),20000)</f>
        <v>20000</v>
      </c>
      <c r="K192" s="32">
        <f t="shared" si="25"/>
        <v>79400</v>
      </c>
      <c r="L192" s="32">
        <f t="shared" si="27"/>
        <v>17000</v>
      </c>
      <c r="M192" s="32">
        <f t="shared" si="39"/>
        <v>3960</v>
      </c>
      <c r="N192" s="33">
        <v>1920</v>
      </c>
      <c r="O192" s="33">
        <f t="shared" si="28"/>
        <v>15000</v>
      </c>
      <c r="P192" s="31">
        <v>20000</v>
      </c>
      <c r="Q192" s="31">
        <v>10000</v>
      </c>
      <c r="R192" s="20">
        <v>2221</v>
      </c>
      <c r="S192" s="31">
        <v>2099</v>
      </c>
      <c r="T192" s="34">
        <v>7200</v>
      </c>
      <c r="U192" s="21">
        <v>3</v>
      </c>
      <c r="V192" s="36" t="s">
        <v>409</v>
      </c>
      <c r="W192" s="37"/>
    </row>
    <row r="193" spans="1:31">
      <c r="A193" s="52" t="s">
        <v>387</v>
      </c>
      <c r="B193" s="24" t="s">
        <v>410</v>
      </c>
      <c r="C193" s="29" t="s">
        <v>29</v>
      </c>
      <c r="D193" s="25">
        <v>3</v>
      </c>
      <c r="E193" s="25">
        <v>21</v>
      </c>
      <c r="F193" s="26">
        <v>1803</v>
      </c>
      <c r="G193" s="31">
        <f t="shared" si="26"/>
        <v>213689</v>
      </c>
      <c r="H193" s="31">
        <f t="shared" si="37"/>
        <v>90000</v>
      </c>
      <c r="I193" s="31">
        <f t="shared" si="38"/>
        <v>55440</v>
      </c>
      <c r="J193" s="32">
        <v>30000</v>
      </c>
      <c r="K193" s="32">
        <f t="shared" si="25"/>
        <v>123689</v>
      </c>
      <c r="L193" s="32">
        <f t="shared" si="27"/>
        <v>21000</v>
      </c>
      <c r="M193" s="32">
        <f t="shared" si="39"/>
        <v>4440</v>
      </c>
      <c r="N193" s="33">
        <v>1920</v>
      </c>
      <c r="O193" s="33">
        <f t="shared" si="28"/>
        <v>30000</v>
      </c>
      <c r="P193" s="31">
        <v>20000</v>
      </c>
      <c r="Q193" s="31">
        <v>10000</v>
      </c>
      <c r="R193" s="20">
        <v>4894</v>
      </c>
      <c r="S193" s="31">
        <v>21835</v>
      </c>
      <c r="T193" s="34">
        <v>9600</v>
      </c>
      <c r="U193" s="21">
        <v>4</v>
      </c>
      <c r="V193" s="36" t="s">
        <v>411</v>
      </c>
      <c r="Y193" s="42"/>
      <c r="Z193" s="42"/>
      <c r="AA193" s="42"/>
      <c r="AB193" s="42"/>
      <c r="AC193" s="42"/>
      <c r="AD193" s="42"/>
      <c r="AE193" s="42"/>
    </row>
    <row r="194" spans="1:31" ht="13.5">
      <c r="A194" s="52" t="s">
        <v>387</v>
      </c>
      <c r="B194" s="25" t="s">
        <v>412</v>
      </c>
      <c r="C194" s="29" t="s">
        <v>29</v>
      </c>
      <c r="D194" s="25">
        <v>3</v>
      </c>
      <c r="E194" s="25">
        <v>23</v>
      </c>
      <c r="F194" s="26">
        <v>1449</v>
      </c>
      <c r="G194" s="31">
        <f t="shared" si="26"/>
        <v>201529</v>
      </c>
      <c r="H194" s="31">
        <f t="shared" si="37"/>
        <v>90000</v>
      </c>
      <c r="I194" s="31">
        <f t="shared" si="38"/>
        <v>55440</v>
      </c>
      <c r="J194" s="32">
        <v>30000</v>
      </c>
      <c r="K194" s="32">
        <f t="shared" ref="K194:K225" si="40">SUM(L194:T194)</f>
        <v>111529</v>
      </c>
      <c r="L194" s="32">
        <f t="shared" si="27"/>
        <v>23000</v>
      </c>
      <c r="M194" s="32">
        <f t="shared" si="39"/>
        <v>4680</v>
      </c>
      <c r="N194" s="33">
        <v>1920</v>
      </c>
      <c r="O194" s="33">
        <f t="shared" si="28"/>
        <v>30000</v>
      </c>
      <c r="P194" s="31">
        <v>20000</v>
      </c>
      <c r="Q194" s="31">
        <v>10000</v>
      </c>
      <c r="R194" s="20">
        <v>21929</v>
      </c>
      <c r="S194" s="31">
        <v>0</v>
      </c>
      <c r="T194" s="34">
        <v>0</v>
      </c>
      <c r="U194" s="21">
        <v>0</v>
      </c>
      <c r="V194" s="36" t="s">
        <v>413</v>
      </c>
      <c r="Y194" s="37"/>
      <c r="Z194" s="37"/>
      <c r="AA194" s="37"/>
      <c r="AB194" s="37"/>
      <c r="AC194" s="37"/>
      <c r="AD194" s="37"/>
      <c r="AE194" s="37"/>
    </row>
    <row r="195" spans="1:31" ht="13.5">
      <c r="A195" s="52" t="s">
        <v>387</v>
      </c>
      <c r="B195" s="25" t="s">
        <v>414</v>
      </c>
      <c r="C195" s="29" t="s">
        <v>29</v>
      </c>
      <c r="D195" s="25">
        <v>1</v>
      </c>
      <c r="E195" s="25">
        <v>7</v>
      </c>
      <c r="F195" s="26">
        <v>694</v>
      </c>
      <c r="G195" s="31">
        <f t="shared" si="26"/>
        <v>144080</v>
      </c>
      <c r="H195" s="31">
        <f t="shared" si="37"/>
        <v>90000</v>
      </c>
      <c r="I195" s="31">
        <f t="shared" si="38"/>
        <v>43680</v>
      </c>
      <c r="J195" s="32">
        <v>30000</v>
      </c>
      <c r="K195" s="32">
        <f t="shared" si="40"/>
        <v>54080</v>
      </c>
      <c r="L195" s="32">
        <f t="shared" si="27"/>
        <v>7000</v>
      </c>
      <c r="M195" s="32">
        <f t="shared" si="39"/>
        <v>2760</v>
      </c>
      <c r="N195" s="33">
        <v>1920</v>
      </c>
      <c r="O195" s="33">
        <f t="shared" si="28"/>
        <v>0</v>
      </c>
      <c r="P195" s="31">
        <v>20000</v>
      </c>
      <c r="Q195" s="31">
        <v>10000</v>
      </c>
      <c r="R195" s="20">
        <v>10000</v>
      </c>
      <c r="S195" s="31">
        <v>0</v>
      </c>
      <c r="T195" s="34">
        <v>2400</v>
      </c>
      <c r="U195" s="21">
        <v>1</v>
      </c>
      <c r="V195" s="36" t="s">
        <v>415</v>
      </c>
      <c r="W195" s="39"/>
      <c r="Y195" s="37"/>
      <c r="Z195" s="37"/>
      <c r="AA195" s="37"/>
      <c r="AB195" s="37"/>
      <c r="AC195" s="37"/>
      <c r="AD195" s="37"/>
      <c r="AE195" s="37"/>
    </row>
    <row r="196" spans="1:31" ht="13.5">
      <c r="A196" s="52" t="s">
        <v>387</v>
      </c>
      <c r="B196" s="25" t="s">
        <v>416</v>
      </c>
      <c r="C196" s="29"/>
      <c r="D196" s="25">
        <v>3</v>
      </c>
      <c r="E196" s="25">
        <v>8</v>
      </c>
      <c r="F196" s="26">
        <v>678</v>
      </c>
      <c r="G196" s="31">
        <f t="shared" si="26"/>
        <v>197059</v>
      </c>
      <c r="H196" s="31">
        <f t="shared" si="37"/>
        <v>90000</v>
      </c>
      <c r="I196" s="31">
        <f t="shared" si="38"/>
        <v>43680</v>
      </c>
      <c r="J196" s="32">
        <f>IF(F196&gt;=500,IF(AND(F196&gt;=3000),30000,20000),20000)</f>
        <v>20000</v>
      </c>
      <c r="K196" s="32">
        <f t="shared" si="40"/>
        <v>107059</v>
      </c>
      <c r="L196" s="32">
        <f t="shared" si="27"/>
        <v>8000</v>
      </c>
      <c r="M196" s="32">
        <f t="shared" si="39"/>
        <v>2880</v>
      </c>
      <c r="N196" s="33">
        <v>1920</v>
      </c>
      <c r="O196" s="33">
        <f t="shared" si="28"/>
        <v>30000</v>
      </c>
      <c r="P196" s="31">
        <v>20000</v>
      </c>
      <c r="Q196" s="31">
        <v>10000</v>
      </c>
      <c r="R196" s="20">
        <v>24659</v>
      </c>
      <c r="S196" s="31">
        <v>0</v>
      </c>
      <c r="T196" s="34">
        <v>9600</v>
      </c>
      <c r="U196" s="21">
        <v>4</v>
      </c>
      <c r="V196" s="36" t="s">
        <v>417</v>
      </c>
      <c r="W196" s="37"/>
    </row>
    <row r="197" spans="1:31" ht="13.5">
      <c r="A197" s="52" t="s">
        <v>387</v>
      </c>
      <c r="B197" s="24" t="s">
        <v>418</v>
      </c>
      <c r="C197" s="29" t="s">
        <v>29</v>
      </c>
      <c r="D197" s="25">
        <v>2</v>
      </c>
      <c r="E197" s="25">
        <v>13</v>
      </c>
      <c r="F197" s="26">
        <v>1134</v>
      </c>
      <c r="G197" s="31">
        <f t="shared" si="26"/>
        <v>179400</v>
      </c>
      <c r="H197" s="31">
        <f t="shared" si="37"/>
        <v>90000</v>
      </c>
      <c r="I197" s="31">
        <f t="shared" si="38"/>
        <v>55440</v>
      </c>
      <c r="J197" s="32">
        <v>30000</v>
      </c>
      <c r="K197" s="32">
        <f t="shared" si="40"/>
        <v>89400</v>
      </c>
      <c r="L197" s="32">
        <f t="shared" si="27"/>
        <v>13000</v>
      </c>
      <c r="M197" s="32">
        <f t="shared" si="39"/>
        <v>3480</v>
      </c>
      <c r="N197" s="33">
        <v>1920</v>
      </c>
      <c r="O197" s="33">
        <f t="shared" si="28"/>
        <v>15000</v>
      </c>
      <c r="P197" s="31">
        <v>20000</v>
      </c>
      <c r="Q197" s="31">
        <v>10000</v>
      </c>
      <c r="R197" s="20">
        <v>14000</v>
      </c>
      <c r="S197" s="31">
        <v>0</v>
      </c>
      <c r="T197" s="34">
        <v>12000</v>
      </c>
      <c r="U197" s="21">
        <v>5</v>
      </c>
      <c r="V197" s="36" t="s">
        <v>419</v>
      </c>
      <c r="Y197" s="37"/>
      <c r="Z197" s="37"/>
      <c r="AA197" s="37"/>
      <c r="AB197" s="37"/>
      <c r="AC197" s="37"/>
      <c r="AD197" s="37"/>
      <c r="AE197" s="37"/>
    </row>
    <row r="198" spans="1:31" ht="13.5">
      <c r="A198" s="52" t="s">
        <v>387</v>
      </c>
      <c r="B198" s="25" t="s">
        <v>420</v>
      </c>
      <c r="C198" s="29" t="s">
        <v>29</v>
      </c>
      <c r="D198" s="25">
        <v>1</v>
      </c>
      <c r="E198" s="25">
        <v>8</v>
      </c>
      <c r="F198" s="26">
        <v>812</v>
      </c>
      <c r="G198" s="31">
        <f t="shared" ref="G198:G261" si="41">H198+K198</f>
        <v>143600</v>
      </c>
      <c r="H198" s="31">
        <f t="shared" si="37"/>
        <v>90000</v>
      </c>
      <c r="I198" s="31">
        <f t="shared" si="38"/>
        <v>43680</v>
      </c>
      <c r="J198" s="32">
        <v>30000</v>
      </c>
      <c r="K198" s="32">
        <f t="shared" si="40"/>
        <v>53600</v>
      </c>
      <c r="L198" s="32">
        <f t="shared" ref="L198:L261" si="42">E198*1000</f>
        <v>8000</v>
      </c>
      <c r="M198" s="32">
        <f t="shared" si="39"/>
        <v>2880</v>
      </c>
      <c r="N198" s="33">
        <v>1920</v>
      </c>
      <c r="O198" s="33">
        <f t="shared" si="28"/>
        <v>0</v>
      </c>
      <c r="P198" s="31">
        <v>20000</v>
      </c>
      <c r="Q198" s="31">
        <v>10000</v>
      </c>
      <c r="R198" s="20">
        <v>6000</v>
      </c>
      <c r="S198" s="31">
        <v>0</v>
      </c>
      <c r="T198" s="34">
        <v>4800</v>
      </c>
      <c r="U198" s="21">
        <v>2</v>
      </c>
      <c r="V198" s="36" t="s">
        <v>421</v>
      </c>
      <c r="Y198" s="37"/>
      <c r="Z198" s="37"/>
      <c r="AA198" s="37"/>
      <c r="AB198" s="37"/>
      <c r="AC198" s="37"/>
      <c r="AD198" s="37"/>
      <c r="AE198" s="37"/>
    </row>
    <row r="199" spans="1:31" ht="13.5">
      <c r="A199" s="52" t="s">
        <v>387</v>
      </c>
      <c r="B199" s="25" t="s">
        <v>422</v>
      </c>
      <c r="C199" s="29" t="s">
        <v>29</v>
      </c>
      <c r="D199" s="25">
        <v>1</v>
      </c>
      <c r="E199" s="25">
        <v>9</v>
      </c>
      <c r="F199" s="26">
        <v>860</v>
      </c>
      <c r="G199" s="31">
        <f t="shared" si="41"/>
        <v>140920</v>
      </c>
      <c r="H199" s="31">
        <f t="shared" si="37"/>
        <v>90000</v>
      </c>
      <c r="I199" s="31">
        <f t="shared" si="38"/>
        <v>43680</v>
      </c>
      <c r="J199" s="32">
        <v>30000</v>
      </c>
      <c r="K199" s="32">
        <f t="shared" si="40"/>
        <v>50920</v>
      </c>
      <c r="L199" s="32">
        <f t="shared" si="42"/>
        <v>9000</v>
      </c>
      <c r="M199" s="32">
        <f t="shared" si="39"/>
        <v>3000</v>
      </c>
      <c r="N199" s="33">
        <v>1920</v>
      </c>
      <c r="O199" s="33">
        <f t="shared" ref="O199:O262" si="43">(D199-1)*15000</f>
        <v>0</v>
      </c>
      <c r="P199" s="31">
        <v>20000</v>
      </c>
      <c r="Q199" s="31">
        <v>10000</v>
      </c>
      <c r="R199" s="20">
        <v>7000</v>
      </c>
      <c r="S199" s="31">
        <v>0</v>
      </c>
      <c r="T199" s="34">
        <v>0</v>
      </c>
      <c r="U199" s="21">
        <v>0</v>
      </c>
      <c r="V199" s="36" t="s">
        <v>423</v>
      </c>
      <c r="W199" s="37"/>
      <c r="Y199" s="37"/>
      <c r="Z199" s="37"/>
      <c r="AA199" s="37"/>
      <c r="AB199" s="37"/>
      <c r="AC199" s="37"/>
      <c r="AD199" s="37"/>
      <c r="AE199" s="37"/>
    </row>
    <row r="200" spans="1:31" ht="13.5">
      <c r="A200" s="52" t="s">
        <v>387</v>
      </c>
      <c r="B200" s="24" t="s">
        <v>424</v>
      </c>
      <c r="C200" s="29" t="s">
        <v>29</v>
      </c>
      <c r="D200" s="25">
        <v>2</v>
      </c>
      <c r="E200" s="25">
        <v>15</v>
      </c>
      <c r="F200" s="26">
        <v>1521</v>
      </c>
      <c r="G200" s="31">
        <f t="shared" si="41"/>
        <v>174339</v>
      </c>
      <c r="H200" s="31">
        <f t="shared" si="37"/>
        <v>90000</v>
      </c>
      <c r="I200" s="31">
        <f t="shared" si="38"/>
        <v>55440</v>
      </c>
      <c r="J200" s="32">
        <v>30000</v>
      </c>
      <c r="K200" s="32">
        <f t="shared" si="40"/>
        <v>84339</v>
      </c>
      <c r="L200" s="32">
        <f t="shared" si="42"/>
        <v>15000</v>
      </c>
      <c r="M200" s="32">
        <f t="shared" si="39"/>
        <v>3720</v>
      </c>
      <c r="N200" s="33">
        <v>1920</v>
      </c>
      <c r="O200" s="33">
        <f t="shared" si="43"/>
        <v>15000</v>
      </c>
      <c r="P200" s="31">
        <v>20000</v>
      </c>
      <c r="Q200" s="31">
        <v>10000</v>
      </c>
      <c r="R200" s="20">
        <v>11499</v>
      </c>
      <c r="S200" s="31">
        <v>0</v>
      </c>
      <c r="T200" s="34">
        <v>7200</v>
      </c>
      <c r="U200" s="21">
        <v>3</v>
      </c>
      <c r="V200" s="36" t="s">
        <v>425</v>
      </c>
      <c r="Y200" s="37"/>
      <c r="Z200" s="37"/>
      <c r="AA200" s="37"/>
      <c r="AB200" s="37"/>
      <c r="AC200" s="37"/>
      <c r="AD200" s="37"/>
      <c r="AE200" s="37"/>
    </row>
    <row r="201" spans="1:31" ht="13.5">
      <c r="A201" s="52" t="s">
        <v>387</v>
      </c>
      <c r="B201" s="24" t="s">
        <v>426</v>
      </c>
      <c r="C201" s="29" t="s">
        <v>29</v>
      </c>
      <c r="D201" s="25">
        <v>2</v>
      </c>
      <c r="E201" s="25">
        <v>14</v>
      </c>
      <c r="F201" s="26">
        <v>1015</v>
      </c>
      <c r="G201" s="31">
        <f t="shared" si="41"/>
        <v>173051</v>
      </c>
      <c r="H201" s="31">
        <f t="shared" si="37"/>
        <v>90000</v>
      </c>
      <c r="I201" s="31">
        <f t="shared" si="38"/>
        <v>55440</v>
      </c>
      <c r="J201" s="32">
        <v>30000</v>
      </c>
      <c r="K201" s="32">
        <f t="shared" si="40"/>
        <v>83051</v>
      </c>
      <c r="L201" s="32">
        <f t="shared" si="42"/>
        <v>14000</v>
      </c>
      <c r="M201" s="32">
        <f t="shared" si="39"/>
        <v>3600</v>
      </c>
      <c r="N201" s="33">
        <v>1920</v>
      </c>
      <c r="O201" s="33">
        <f t="shared" si="43"/>
        <v>15000</v>
      </c>
      <c r="P201" s="31">
        <v>20000</v>
      </c>
      <c r="Q201" s="31">
        <v>10000</v>
      </c>
      <c r="R201" s="20">
        <v>6531</v>
      </c>
      <c r="S201" s="31">
        <v>0</v>
      </c>
      <c r="T201" s="34">
        <v>12000</v>
      </c>
      <c r="U201" s="21">
        <v>5</v>
      </c>
      <c r="V201" s="36" t="s">
        <v>427</v>
      </c>
      <c r="Y201" s="37"/>
      <c r="Z201" s="37"/>
      <c r="AA201" s="37"/>
      <c r="AB201" s="37"/>
      <c r="AC201" s="37"/>
      <c r="AD201" s="37"/>
      <c r="AE201" s="37"/>
    </row>
    <row r="202" spans="1:31" ht="13.5">
      <c r="A202" s="52" t="s">
        <v>387</v>
      </c>
      <c r="B202" s="25" t="s">
        <v>428</v>
      </c>
      <c r="C202" s="29"/>
      <c r="D202" s="25">
        <v>1</v>
      </c>
      <c r="E202" s="25">
        <v>9</v>
      </c>
      <c r="F202" s="26">
        <v>1386</v>
      </c>
      <c r="G202" s="31">
        <f t="shared" si="41"/>
        <v>136117</v>
      </c>
      <c r="H202" s="31">
        <f t="shared" si="37"/>
        <v>90000</v>
      </c>
      <c r="I202" s="31">
        <f t="shared" si="38"/>
        <v>55440</v>
      </c>
      <c r="J202" s="32">
        <f>IF(F202&gt;=500,IF(AND(F202&gt;=3000),30000,20000),20000)</f>
        <v>20000</v>
      </c>
      <c r="K202" s="32">
        <f t="shared" si="40"/>
        <v>46117</v>
      </c>
      <c r="L202" s="32">
        <f t="shared" si="42"/>
        <v>9000</v>
      </c>
      <c r="M202" s="32">
        <f t="shared" si="39"/>
        <v>3000</v>
      </c>
      <c r="N202" s="33">
        <v>1920</v>
      </c>
      <c r="O202" s="33">
        <f t="shared" si="43"/>
        <v>0</v>
      </c>
      <c r="P202" s="31">
        <v>20000</v>
      </c>
      <c r="Q202" s="31">
        <v>10000</v>
      </c>
      <c r="R202" s="20">
        <v>2197</v>
      </c>
      <c r="S202" s="31">
        <v>0</v>
      </c>
      <c r="T202" s="34">
        <v>0</v>
      </c>
      <c r="U202" s="21">
        <v>0</v>
      </c>
      <c r="V202" s="36" t="s">
        <v>429</v>
      </c>
    </row>
    <row r="203" spans="1:31" ht="13.5">
      <c r="A203" s="52" t="s">
        <v>387</v>
      </c>
      <c r="B203" s="25" t="s">
        <v>430</v>
      </c>
      <c r="C203" s="29"/>
      <c r="D203" s="25">
        <v>2</v>
      </c>
      <c r="E203" s="25">
        <v>12</v>
      </c>
      <c r="F203" s="26">
        <v>1270</v>
      </c>
      <c r="G203" s="31">
        <f t="shared" si="41"/>
        <v>165236</v>
      </c>
      <c r="H203" s="31">
        <f t="shared" si="37"/>
        <v>90000</v>
      </c>
      <c r="I203" s="31">
        <f t="shared" si="38"/>
        <v>55440</v>
      </c>
      <c r="J203" s="32">
        <f>IF(F203&gt;=500,IF(AND(F203&gt;=3000),30000,20000),20000)</f>
        <v>20000</v>
      </c>
      <c r="K203" s="32">
        <f t="shared" si="40"/>
        <v>75236</v>
      </c>
      <c r="L203" s="32">
        <f t="shared" si="42"/>
        <v>12000</v>
      </c>
      <c r="M203" s="32">
        <f t="shared" si="39"/>
        <v>3360</v>
      </c>
      <c r="N203" s="33">
        <v>1920</v>
      </c>
      <c r="O203" s="33">
        <f t="shared" si="43"/>
        <v>15000</v>
      </c>
      <c r="P203" s="31">
        <v>20000</v>
      </c>
      <c r="Q203" s="31">
        <v>10000</v>
      </c>
      <c r="R203" s="20">
        <v>5756</v>
      </c>
      <c r="S203" s="31">
        <v>0</v>
      </c>
      <c r="T203" s="34">
        <v>7200</v>
      </c>
      <c r="U203" s="21">
        <v>3</v>
      </c>
      <c r="V203" s="36" t="s">
        <v>431</v>
      </c>
    </row>
    <row r="204" spans="1:31" ht="13.5">
      <c r="A204" s="52" t="s">
        <v>387</v>
      </c>
      <c r="B204" s="25" t="s">
        <v>432</v>
      </c>
      <c r="C204" s="29" t="s">
        <v>29</v>
      </c>
      <c r="D204" s="25">
        <v>1</v>
      </c>
      <c r="E204" s="25">
        <v>11</v>
      </c>
      <c r="F204" s="26">
        <v>746</v>
      </c>
      <c r="G204" s="31">
        <f t="shared" si="41"/>
        <v>147960</v>
      </c>
      <c r="H204" s="31">
        <f t="shared" si="37"/>
        <v>90000</v>
      </c>
      <c r="I204" s="31">
        <f t="shared" si="38"/>
        <v>43680</v>
      </c>
      <c r="J204" s="32">
        <v>30000</v>
      </c>
      <c r="K204" s="32">
        <f t="shared" si="40"/>
        <v>57960</v>
      </c>
      <c r="L204" s="32">
        <f t="shared" si="42"/>
        <v>11000</v>
      </c>
      <c r="M204" s="32">
        <f t="shared" si="39"/>
        <v>3240</v>
      </c>
      <c r="N204" s="33">
        <v>1920</v>
      </c>
      <c r="O204" s="33">
        <f t="shared" si="43"/>
        <v>0</v>
      </c>
      <c r="P204" s="31">
        <v>20000</v>
      </c>
      <c r="Q204" s="31">
        <v>10000</v>
      </c>
      <c r="R204" s="20">
        <v>7000</v>
      </c>
      <c r="S204" s="31">
        <v>0</v>
      </c>
      <c r="T204" s="34">
        <v>4800</v>
      </c>
      <c r="U204" s="21">
        <v>2</v>
      </c>
      <c r="V204" s="36" t="s">
        <v>433</v>
      </c>
      <c r="Y204" s="37"/>
      <c r="Z204" s="37"/>
      <c r="AA204" s="37"/>
      <c r="AB204" s="37"/>
      <c r="AC204" s="37"/>
      <c r="AD204" s="37"/>
      <c r="AE204" s="37"/>
    </row>
    <row r="205" spans="1:31" s="45" customFormat="1">
      <c r="A205" s="24" t="s">
        <v>434</v>
      </c>
      <c r="B205" s="25" t="s">
        <v>435</v>
      </c>
      <c r="C205" s="29"/>
      <c r="D205" s="25">
        <v>1</v>
      </c>
      <c r="E205" s="25">
        <v>27</v>
      </c>
      <c r="F205" s="26">
        <v>3858</v>
      </c>
      <c r="G205" s="31">
        <f t="shared" si="41"/>
        <v>196144</v>
      </c>
      <c r="H205" s="31">
        <f t="shared" si="37"/>
        <v>120720</v>
      </c>
      <c r="I205" s="31">
        <f t="shared" si="38"/>
        <v>90720</v>
      </c>
      <c r="J205" s="32">
        <f t="shared" ref="J205:J215" si="44">IF(F205&gt;=500,IF(AND(F205&gt;=3000),30000,20000),20000)</f>
        <v>30000</v>
      </c>
      <c r="K205" s="32">
        <f t="shared" si="40"/>
        <v>75424</v>
      </c>
      <c r="L205" s="32">
        <f t="shared" si="42"/>
        <v>27000</v>
      </c>
      <c r="M205" s="32">
        <f t="shared" si="39"/>
        <v>5160</v>
      </c>
      <c r="N205" s="33">
        <v>1920</v>
      </c>
      <c r="O205" s="33">
        <f t="shared" si="43"/>
        <v>0</v>
      </c>
      <c r="P205" s="31">
        <v>20000</v>
      </c>
      <c r="Q205" s="31">
        <v>10000</v>
      </c>
      <c r="R205" s="20">
        <v>4300</v>
      </c>
      <c r="S205" s="31">
        <v>7044</v>
      </c>
      <c r="T205" s="34">
        <v>0</v>
      </c>
      <c r="U205" s="21">
        <v>0</v>
      </c>
      <c r="V205" s="36" t="s">
        <v>436</v>
      </c>
      <c r="W205"/>
      <c r="Y205"/>
      <c r="Z205"/>
      <c r="AA205"/>
      <c r="AB205"/>
      <c r="AC205"/>
      <c r="AD205"/>
      <c r="AE205"/>
    </row>
    <row r="206" spans="1:31" ht="13.5">
      <c r="A206" s="24" t="s">
        <v>434</v>
      </c>
      <c r="B206" s="25" t="s">
        <v>437</v>
      </c>
      <c r="C206" s="29"/>
      <c r="D206" s="25">
        <v>1</v>
      </c>
      <c r="E206" s="25">
        <v>8</v>
      </c>
      <c r="F206" s="26">
        <v>1861</v>
      </c>
      <c r="G206" s="31">
        <f t="shared" si="41"/>
        <v>136900</v>
      </c>
      <c r="H206" s="31">
        <f t="shared" si="37"/>
        <v>90000</v>
      </c>
      <c r="I206" s="31">
        <f t="shared" si="38"/>
        <v>55440</v>
      </c>
      <c r="J206" s="32">
        <f t="shared" si="44"/>
        <v>20000</v>
      </c>
      <c r="K206" s="32">
        <f t="shared" si="40"/>
        <v>46900</v>
      </c>
      <c r="L206" s="32">
        <f t="shared" si="42"/>
        <v>8000</v>
      </c>
      <c r="M206" s="32">
        <f t="shared" si="39"/>
        <v>2880</v>
      </c>
      <c r="N206" s="33">
        <v>1920</v>
      </c>
      <c r="O206" s="33">
        <f t="shared" si="43"/>
        <v>0</v>
      </c>
      <c r="P206" s="31">
        <v>20000</v>
      </c>
      <c r="Q206" s="31">
        <v>10000</v>
      </c>
      <c r="R206" s="20">
        <v>1700</v>
      </c>
      <c r="S206" s="31">
        <v>0</v>
      </c>
      <c r="T206" s="34">
        <v>2400</v>
      </c>
      <c r="U206" s="21">
        <v>1</v>
      </c>
      <c r="V206" s="36" t="s">
        <v>438</v>
      </c>
    </row>
    <row r="207" spans="1:31" ht="13.5">
      <c r="A207" s="24" t="s">
        <v>434</v>
      </c>
      <c r="B207" s="25" t="s">
        <v>439</v>
      </c>
      <c r="C207" s="29"/>
      <c r="D207" s="25">
        <v>1</v>
      </c>
      <c r="E207" s="25">
        <v>12</v>
      </c>
      <c r="F207" s="26">
        <v>1727</v>
      </c>
      <c r="G207" s="31">
        <f t="shared" si="41"/>
        <v>146180</v>
      </c>
      <c r="H207" s="31">
        <f t="shared" si="37"/>
        <v>90000</v>
      </c>
      <c r="I207" s="31">
        <f t="shared" si="38"/>
        <v>55440</v>
      </c>
      <c r="J207" s="32">
        <f t="shared" si="44"/>
        <v>20000</v>
      </c>
      <c r="K207" s="32">
        <f t="shared" si="40"/>
        <v>56180</v>
      </c>
      <c r="L207" s="32">
        <f t="shared" si="42"/>
        <v>12000</v>
      </c>
      <c r="M207" s="32">
        <f t="shared" si="39"/>
        <v>3360</v>
      </c>
      <c r="N207" s="33">
        <v>1920</v>
      </c>
      <c r="O207" s="33">
        <f t="shared" si="43"/>
        <v>0</v>
      </c>
      <c r="P207" s="31">
        <v>20000</v>
      </c>
      <c r="Q207" s="31">
        <v>10000</v>
      </c>
      <c r="R207" s="20">
        <v>1700</v>
      </c>
      <c r="S207" s="31">
        <v>0</v>
      </c>
      <c r="T207" s="34">
        <v>7200</v>
      </c>
      <c r="U207" s="21">
        <v>3</v>
      </c>
      <c r="V207" s="36" t="s">
        <v>440</v>
      </c>
      <c r="W207" s="37"/>
    </row>
    <row r="208" spans="1:31" ht="13.5">
      <c r="A208" s="24" t="s">
        <v>434</v>
      </c>
      <c r="B208" s="25" t="s">
        <v>441</v>
      </c>
      <c r="C208" s="29"/>
      <c r="D208" s="25">
        <v>1</v>
      </c>
      <c r="E208" s="25">
        <v>19</v>
      </c>
      <c r="F208" s="26">
        <v>3029</v>
      </c>
      <c r="G208" s="31">
        <f t="shared" si="41"/>
        <v>184521</v>
      </c>
      <c r="H208" s="31">
        <f t="shared" si="37"/>
        <v>120720</v>
      </c>
      <c r="I208" s="31">
        <f t="shared" si="38"/>
        <v>90720</v>
      </c>
      <c r="J208" s="32">
        <f t="shared" si="44"/>
        <v>30000</v>
      </c>
      <c r="K208" s="32">
        <f t="shared" si="40"/>
        <v>63801</v>
      </c>
      <c r="L208" s="32">
        <f t="shared" si="42"/>
        <v>19000</v>
      </c>
      <c r="M208" s="32">
        <f t="shared" si="39"/>
        <v>4200</v>
      </c>
      <c r="N208" s="33">
        <v>1920</v>
      </c>
      <c r="O208" s="33">
        <f t="shared" si="43"/>
        <v>0</v>
      </c>
      <c r="P208" s="31">
        <v>20000</v>
      </c>
      <c r="Q208" s="31">
        <v>10000</v>
      </c>
      <c r="R208" s="20">
        <v>3881</v>
      </c>
      <c r="S208" s="31">
        <v>0</v>
      </c>
      <c r="T208" s="34">
        <v>4800</v>
      </c>
      <c r="U208" s="21">
        <v>2</v>
      </c>
      <c r="V208" s="36" t="s">
        <v>442</v>
      </c>
    </row>
    <row r="209" spans="1:31" ht="13.5">
      <c r="A209" s="24" t="s">
        <v>434</v>
      </c>
      <c r="B209" s="25" t="s">
        <v>443</v>
      </c>
      <c r="C209" s="29"/>
      <c r="D209" s="25">
        <v>1</v>
      </c>
      <c r="E209" s="25">
        <v>14</v>
      </c>
      <c r="F209" s="26">
        <v>2395</v>
      </c>
      <c r="G209" s="31">
        <f t="shared" si="41"/>
        <v>145620</v>
      </c>
      <c r="H209" s="31">
        <f t="shared" si="37"/>
        <v>90000</v>
      </c>
      <c r="I209" s="31">
        <f t="shared" si="38"/>
        <v>67200</v>
      </c>
      <c r="J209" s="32">
        <f t="shared" si="44"/>
        <v>20000</v>
      </c>
      <c r="K209" s="32">
        <f t="shared" si="40"/>
        <v>55620</v>
      </c>
      <c r="L209" s="32">
        <f t="shared" si="42"/>
        <v>14000</v>
      </c>
      <c r="M209" s="32">
        <f t="shared" si="39"/>
        <v>3600</v>
      </c>
      <c r="N209" s="33">
        <v>1920</v>
      </c>
      <c r="O209" s="33">
        <f t="shared" si="43"/>
        <v>0</v>
      </c>
      <c r="P209" s="31">
        <v>20000</v>
      </c>
      <c r="Q209" s="31">
        <v>10000</v>
      </c>
      <c r="R209" s="20">
        <v>900</v>
      </c>
      <c r="S209" s="31">
        <v>0</v>
      </c>
      <c r="T209" s="34">
        <v>5200</v>
      </c>
      <c r="U209" s="21">
        <v>3</v>
      </c>
      <c r="V209" s="36" t="s">
        <v>444</v>
      </c>
      <c r="W209" s="37"/>
    </row>
    <row r="210" spans="1:31" ht="13.5">
      <c r="A210" s="24" t="s">
        <v>434</v>
      </c>
      <c r="B210" s="25" t="s">
        <v>445</v>
      </c>
      <c r="C210" s="29"/>
      <c r="D210" s="25">
        <v>1</v>
      </c>
      <c r="E210" s="25">
        <v>12</v>
      </c>
      <c r="F210" s="26">
        <v>2012</v>
      </c>
      <c r="G210" s="31">
        <f t="shared" si="41"/>
        <v>143073</v>
      </c>
      <c r="H210" s="31">
        <f t="shared" si="37"/>
        <v>90000</v>
      </c>
      <c r="I210" s="31">
        <f t="shared" si="38"/>
        <v>67200</v>
      </c>
      <c r="J210" s="32">
        <f t="shared" si="44"/>
        <v>20000</v>
      </c>
      <c r="K210" s="32">
        <f t="shared" si="40"/>
        <v>53073</v>
      </c>
      <c r="L210" s="32">
        <f t="shared" si="42"/>
        <v>12000</v>
      </c>
      <c r="M210" s="32">
        <f t="shared" si="39"/>
        <v>3360</v>
      </c>
      <c r="N210" s="33">
        <v>1920</v>
      </c>
      <c r="O210" s="33">
        <f t="shared" si="43"/>
        <v>0</v>
      </c>
      <c r="P210" s="31">
        <v>20000</v>
      </c>
      <c r="Q210" s="31">
        <v>10000</v>
      </c>
      <c r="R210" s="20">
        <v>3393</v>
      </c>
      <c r="S210" s="31">
        <v>0</v>
      </c>
      <c r="T210" s="34">
        <v>2400</v>
      </c>
      <c r="U210" s="21">
        <v>1</v>
      </c>
      <c r="V210" s="36" t="s">
        <v>446</v>
      </c>
    </row>
    <row r="211" spans="1:31" ht="13.5">
      <c r="A211" s="24" t="s">
        <v>434</v>
      </c>
      <c r="B211" s="25" t="s">
        <v>447</v>
      </c>
      <c r="C211" s="29"/>
      <c r="D211" s="25">
        <v>1</v>
      </c>
      <c r="E211" s="25">
        <v>12</v>
      </c>
      <c r="F211" s="26">
        <v>2569</v>
      </c>
      <c r="G211" s="31">
        <f t="shared" si="41"/>
        <v>145414</v>
      </c>
      <c r="H211" s="31">
        <f t="shared" si="37"/>
        <v>90000</v>
      </c>
      <c r="I211" s="31">
        <f t="shared" si="38"/>
        <v>67200</v>
      </c>
      <c r="J211" s="32">
        <f t="shared" si="44"/>
        <v>20000</v>
      </c>
      <c r="K211" s="32">
        <f t="shared" si="40"/>
        <v>55414</v>
      </c>
      <c r="L211" s="32">
        <f t="shared" si="42"/>
        <v>12000</v>
      </c>
      <c r="M211" s="32">
        <f t="shared" si="39"/>
        <v>3360</v>
      </c>
      <c r="N211" s="33">
        <v>1920</v>
      </c>
      <c r="O211" s="33">
        <f t="shared" si="43"/>
        <v>0</v>
      </c>
      <c r="P211" s="31">
        <v>20000</v>
      </c>
      <c r="Q211" s="31">
        <v>10000</v>
      </c>
      <c r="R211" s="20">
        <v>2500</v>
      </c>
      <c r="S211" s="31">
        <v>834</v>
      </c>
      <c r="T211" s="34">
        <v>4800</v>
      </c>
      <c r="U211" s="21">
        <v>2</v>
      </c>
      <c r="V211" s="36" t="s">
        <v>448</v>
      </c>
      <c r="W211" s="37"/>
    </row>
    <row r="212" spans="1:31" ht="13.5">
      <c r="A212" s="24" t="s">
        <v>434</v>
      </c>
      <c r="B212" s="24" t="s">
        <v>449</v>
      </c>
      <c r="C212" s="29"/>
      <c r="D212" s="25">
        <v>2</v>
      </c>
      <c r="E212" s="25">
        <v>20</v>
      </c>
      <c r="F212" s="26">
        <v>3363</v>
      </c>
      <c r="G212" s="31">
        <f t="shared" si="41"/>
        <v>200454</v>
      </c>
      <c r="H212" s="31">
        <f t="shared" si="37"/>
        <v>120720</v>
      </c>
      <c r="I212" s="31">
        <f t="shared" si="38"/>
        <v>90720</v>
      </c>
      <c r="J212" s="32">
        <f t="shared" si="44"/>
        <v>30000</v>
      </c>
      <c r="K212" s="32">
        <f t="shared" si="40"/>
        <v>79734</v>
      </c>
      <c r="L212" s="32">
        <f t="shared" si="42"/>
        <v>20000</v>
      </c>
      <c r="M212" s="32">
        <f t="shared" si="39"/>
        <v>4320</v>
      </c>
      <c r="N212" s="33">
        <v>1920</v>
      </c>
      <c r="O212" s="33">
        <f t="shared" si="43"/>
        <v>15000</v>
      </c>
      <c r="P212" s="31">
        <v>20000</v>
      </c>
      <c r="Q212" s="31">
        <v>10000</v>
      </c>
      <c r="R212" s="20">
        <v>3477</v>
      </c>
      <c r="S212" s="31">
        <v>217</v>
      </c>
      <c r="T212" s="34">
        <v>4800</v>
      </c>
      <c r="U212" s="21">
        <v>2</v>
      </c>
      <c r="V212" s="36" t="s">
        <v>450</v>
      </c>
    </row>
    <row r="213" spans="1:31" ht="13.5">
      <c r="A213" s="24" t="s">
        <v>434</v>
      </c>
      <c r="B213" s="25" t="s">
        <v>451</v>
      </c>
      <c r="C213" s="29"/>
      <c r="D213" s="25">
        <v>1</v>
      </c>
      <c r="E213" s="25">
        <v>12</v>
      </c>
      <c r="F213" s="26">
        <v>1600</v>
      </c>
      <c r="G213" s="31">
        <f t="shared" si="41"/>
        <v>145001</v>
      </c>
      <c r="H213" s="31">
        <f t="shared" si="37"/>
        <v>90000</v>
      </c>
      <c r="I213" s="31">
        <f t="shared" si="38"/>
        <v>55440</v>
      </c>
      <c r="J213" s="32">
        <f t="shared" si="44"/>
        <v>20000</v>
      </c>
      <c r="K213" s="32">
        <f t="shared" si="40"/>
        <v>55001</v>
      </c>
      <c r="L213" s="32">
        <f t="shared" si="42"/>
        <v>12000</v>
      </c>
      <c r="M213" s="32">
        <f t="shared" si="39"/>
        <v>3360</v>
      </c>
      <c r="N213" s="33">
        <v>1920</v>
      </c>
      <c r="O213" s="33">
        <f t="shared" si="43"/>
        <v>0</v>
      </c>
      <c r="P213" s="31">
        <v>20000</v>
      </c>
      <c r="Q213" s="31">
        <v>10000</v>
      </c>
      <c r="R213" s="20">
        <v>1501</v>
      </c>
      <c r="S213" s="31">
        <v>1420</v>
      </c>
      <c r="T213" s="34">
        <v>4800</v>
      </c>
      <c r="U213" s="21">
        <v>2</v>
      </c>
      <c r="V213" s="36" t="s">
        <v>452</v>
      </c>
      <c r="W213" s="39"/>
    </row>
    <row r="214" spans="1:31" ht="13.5">
      <c r="A214" s="24" t="s">
        <v>434</v>
      </c>
      <c r="B214" s="25" t="s">
        <v>453</v>
      </c>
      <c r="C214" s="29"/>
      <c r="D214" s="25">
        <v>1</v>
      </c>
      <c r="E214" s="25">
        <v>9</v>
      </c>
      <c r="F214" s="26">
        <v>1424</v>
      </c>
      <c r="G214" s="31">
        <f t="shared" si="41"/>
        <v>141120</v>
      </c>
      <c r="H214" s="31">
        <f t="shared" si="37"/>
        <v>90000</v>
      </c>
      <c r="I214" s="31">
        <f t="shared" si="38"/>
        <v>55440</v>
      </c>
      <c r="J214" s="32">
        <f t="shared" si="44"/>
        <v>20000</v>
      </c>
      <c r="K214" s="32">
        <f t="shared" si="40"/>
        <v>51120</v>
      </c>
      <c r="L214" s="32">
        <f t="shared" si="42"/>
        <v>9000</v>
      </c>
      <c r="M214" s="32">
        <f t="shared" si="39"/>
        <v>3000</v>
      </c>
      <c r="N214" s="33">
        <v>1920</v>
      </c>
      <c r="O214" s="33">
        <f t="shared" si="43"/>
        <v>0</v>
      </c>
      <c r="P214" s="31">
        <v>20000</v>
      </c>
      <c r="Q214" s="31">
        <v>10000</v>
      </c>
      <c r="R214" s="20">
        <v>2400</v>
      </c>
      <c r="S214" s="31">
        <v>0</v>
      </c>
      <c r="T214" s="34">
        <v>4800</v>
      </c>
      <c r="U214" s="21">
        <v>2</v>
      </c>
      <c r="V214" s="36" t="s">
        <v>454</v>
      </c>
    </row>
    <row r="215" spans="1:31" ht="13.5">
      <c r="A215" s="24" t="s">
        <v>434</v>
      </c>
      <c r="B215" s="25" t="s">
        <v>455</v>
      </c>
      <c r="C215" s="29"/>
      <c r="D215" s="25">
        <v>1</v>
      </c>
      <c r="E215" s="25">
        <v>16</v>
      </c>
      <c r="F215" s="26">
        <v>2099</v>
      </c>
      <c r="G215" s="31">
        <f t="shared" si="41"/>
        <v>151462</v>
      </c>
      <c r="H215" s="31">
        <f t="shared" si="37"/>
        <v>90000</v>
      </c>
      <c r="I215" s="31">
        <f t="shared" si="38"/>
        <v>67200</v>
      </c>
      <c r="J215" s="32">
        <f t="shared" si="44"/>
        <v>20000</v>
      </c>
      <c r="K215" s="32">
        <f t="shared" si="40"/>
        <v>61462</v>
      </c>
      <c r="L215" s="32">
        <f t="shared" si="42"/>
        <v>16000</v>
      </c>
      <c r="M215" s="32">
        <f t="shared" si="39"/>
        <v>3840</v>
      </c>
      <c r="N215" s="33">
        <v>1920</v>
      </c>
      <c r="O215" s="33">
        <f t="shared" si="43"/>
        <v>0</v>
      </c>
      <c r="P215" s="31">
        <v>20000</v>
      </c>
      <c r="Q215" s="31">
        <v>10000</v>
      </c>
      <c r="R215" s="20">
        <v>1500</v>
      </c>
      <c r="S215" s="31">
        <v>1002</v>
      </c>
      <c r="T215" s="34">
        <v>7200</v>
      </c>
      <c r="U215" s="21">
        <v>3</v>
      </c>
      <c r="V215" s="36" t="s">
        <v>456</v>
      </c>
      <c r="W215" s="37"/>
    </row>
    <row r="216" spans="1:31" ht="13.5">
      <c r="A216" s="24" t="s">
        <v>434</v>
      </c>
      <c r="B216" s="25" t="s">
        <v>457</v>
      </c>
      <c r="C216" s="29" t="s">
        <v>29</v>
      </c>
      <c r="D216" s="25">
        <v>2</v>
      </c>
      <c r="E216" s="25">
        <v>22</v>
      </c>
      <c r="F216" s="26">
        <v>3040</v>
      </c>
      <c r="G216" s="31">
        <f t="shared" si="41"/>
        <v>219126</v>
      </c>
      <c r="H216" s="31">
        <f t="shared" si="37"/>
        <v>120720</v>
      </c>
      <c r="I216" s="31">
        <f t="shared" si="38"/>
        <v>90720</v>
      </c>
      <c r="J216" s="32">
        <v>30000</v>
      </c>
      <c r="K216" s="32">
        <f t="shared" si="40"/>
        <v>98406</v>
      </c>
      <c r="L216" s="32">
        <f t="shared" si="42"/>
        <v>22000</v>
      </c>
      <c r="M216" s="32">
        <f t="shared" si="39"/>
        <v>4560</v>
      </c>
      <c r="N216" s="33">
        <v>1920</v>
      </c>
      <c r="O216" s="33">
        <f t="shared" si="43"/>
        <v>15000</v>
      </c>
      <c r="P216" s="31">
        <v>20000</v>
      </c>
      <c r="Q216" s="31">
        <v>10000</v>
      </c>
      <c r="R216" s="20">
        <v>5330</v>
      </c>
      <c r="S216" s="31">
        <v>12396</v>
      </c>
      <c r="T216" s="34">
        <v>7200</v>
      </c>
      <c r="U216" s="21">
        <v>3</v>
      </c>
      <c r="V216" s="36" t="s">
        <v>458</v>
      </c>
      <c r="W216" s="37"/>
      <c r="Y216" s="37"/>
      <c r="Z216" s="37"/>
      <c r="AA216" s="37"/>
      <c r="AB216" s="37"/>
      <c r="AC216" s="37"/>
      <c r="AD216" s="37"/>
      <c r="AE216" s="37"/>
    </row>
    <row r="217" spans="1:31" ht="13.5">
      <c r="A217" s="24" t="s">
        <v>434</v>
      </c>
      <c r="B217" s="25" t="s">
        <v>459</v>
      </c>
      <c r="C217" s="29"/>
      <c r="D217" s="25">
        <v>4</v>
      </c>
      <c r="E217" s="25">
        <v>25</v>
      </c>
      <c r="F217" s="26">
        <v>3015</v>
      </c>
      <c r="G217" s="31">
        <f t="shared" si="41"/>
        <v>256690</v>
      </c>
      <c r="H217" s="31">
        <f t="shared" si="37"/>
        <v>120720</v>
      </c>
      <c r="I217" s="31">
        <f t="shared" si="38"/>
        <v>90720</v>
      </c>
      <c r="J217" s="32">
        <f t="shared" ref="J217:J222" si="45">IF(F217&gt;=500,IF(AND(F217&gt;=3000),30000,20000),20000)</f>
        <v>30000</v>
      </c>
      <c r="K217" s="32">
        <f t="shared" si="40"/>
        <v>135970</v>
      </c>
      <c r="L217" s="32">
        <f t="shared" si="42"/>
        <v>25000</v>
      </c>
      <c r="M217" s="32">
        <f t="shared" si="39"/>
        <v>4920</v>
      </c>
      <c r="N217" s="33">
        <v>1920</v>
      </c>
      <c r="O217" s="33">
        <f t="shared" si="43"/>
        <v>45000</v>
      </c>
      <c r="P217" s="31">
        <v>20000</v>
      </c>
      <c r="Q217" s="31">
        <v>10000</v>
      </c>
      <c r="R217" s="20">
        <v>3865</v>
      </c>
      <c r="S217" s="31">
        <v>15665</v>
      </c>
      <c r="T217" s="34">
        <v>9600</v>
      </c>
      <c r="U217" s="21">
        <v>4</v>
      </c>
      <c r="V217" s="36" t="s">
        <v>460</v>
      </c>
    </row>
    <row r="218" spans="1:31" ht="13.5">
      <c r="A218" s="24" t="s">
        <v>434</v>
      </c>
      <c r="B218" s="25" t="s">
        <v>461</v>
      </c>
      <c r="C218" s="29"/>
      <c r="D218" s="25">
        <v>1</v>
      </c>
      <c r="E218" s="25">
        <v>16</v>
      </c>
      <c r="F218" s="26">
        <v>1732</v>
      </c>
      <c r="G218" s="31">
        <f t="shared" si="41"/>
        <v>146560</v>
      </c>
      <c r="H218" s="31">
        <f t="shared" si="37"/>
        <v>90000</v>
      </c>
      <c r="I218" s="31">
        <f t="shared" si="38"/>
        <v>55440</v>
      </c>
      <c r="J218" s="32">
        <f t="shared" si="45"/>
        <v>20000</v>
      </c>
      <c r="K218" s="32">
        <f t="shared" si="40"/>
        <v>56560</v>
      </c>
      <c r="L218" s="32">
        <f t="shared" si="42"/>
        <v>16000</v>
      </c>
      <c r="M218" s="32">
        <f t="shared" si="39"/>
        <v>3840</v>
      </c>
      <c r="N218" s="33">
        <v>1920</v>
      </c>
      <c r="O218" s="33">
        <f t="shared" si="43"/>
        <v>0</v>
      </c>
      <c r="P218" s="31">
        <v>20000</v>
      </c>
      <c r="Q218" s="31">
        <v>10000</v>
      </c>
      <c r="R218" s="20">
        <v>0</v>
      </c>
      <c r="S218" s="31">
        <v>0</v>
      </c>
      <c r="T218" s="34">
        <v>4800</v>
      </c>
      <c r="U218" s="21">
        <v>2</v>
      </c>
      <c r="V218" s="36" t="s">
        <v>462</v>
      </c>
      <c r="W218" s="37"/>
    </row>
    <row r="219" spans="1:31" ht="13.5">
      <c r="A219" s="24" t="s">
        <v>434</v>
      </c>
      <c r="B219" s="25" t="s">
        <v>463</v>
      </c>
      <c r="C219" s="29"/>
      <c r="D219" s="25">
        <v>1</v>
      </c>
      <c r="E219" s="25">
        <v>11</v>
      </c>
      <c r="F219" s="26">
        <v>2429</v>
      </c>
      <c r="G219" s="31">
        <f t="shared" si="41"/>
        <v>143965</v>
      </c>
      <c r="H219" s="31">
        <f t="shared" si="37"/>
        <v>90000</v>
      </c>
      <c r="I219" s="31">
        <f t="shared" si="38"/>
        <v>67200</v>
      </c>
      <c r="J219" s="32">
        <f t="shared" si="45"/>
        <v>20000</v>
      </c>
      <c r="K219" s="32">
        <f t="shared" si="40"/>
        <v>53965</v>
      </c>
      <c r="L219" s="32">
        <f t="shared" si="42"/>
        <v>11000</v>
      </c>
      <c r="M219" s="32">
        <f t="shared" si="39"/>
        <v>3240</v>
      </c>
      <c r="N219" s="33">
        <v>1920</v>
      </c>
      <c r="O219" s="33">
        <f t="shared" si="43"/>
        <v>0</v>
      </c>
      <c r="P219" s="31">
        <v>20000</v>
      </c>
      <c r="Q219" s="31">
        <v>10000</v>
      </c>
      <c r="R219" s="20">
        <v>2600</v>
      </c>
      <c r="S219" s="31">
        <v>405</v>
      </c>
      <c r="T219" s="34">
        <v>4800</v>
      </c>
      <c r="U219" s="21">
        <v>2</v>
      </c>
      <c r="V219" s="36" t="s">
        <v>464</v>
      </c>
    </row>
    <row r="220" spans="1:31" s="37" customFormat="1" ht="13.5">
      <c r="A220" s="24" t="s">
        <v>434</v>
      </c>
      <c r="B220" s="29" t="s">
        <v>465</v>
      </c>
      <c r="C220" s="29"/>
      <c r="D220" s="29">
        <v>1</v>
      </c>
      <c r="E220" s="29">
        <v>15</v>
      </c>
      <c r="F220" s="30">
        <v>2166</v>
      </c>
      <c r="G220" s="31">
        <f t="shared" si="41"/>
        <v>151783</v>
      </c>
      <c r="H220" s="31">
        <f t="shared" si="37"/>
        <v>90000</v>
      </c>
      <c r="I220" s="31">
        <f t="shared" si="38"/>
        <v>67200</v>
      </c>
      <c r="J220" s="32">
        <f t="shared" si="45"/>
        <v>20000</v>
      </c>
      <c r="K220" s="32">
        <f t="shared" si="40"/>
        <v>61783</v>
      </c>
      <c r="L220" s="32">
        <f t="shared" si="42"/>
        <v>15000</v>
      </c>
      <c r="M220" s="32">
        <f t="shared" si="39"/>
        <v>3720</v>
      </c>
      <c r="N220" s="33">
        <v>1920</v>
      </c>
      <c r="O220" s="33">
        <f t="shared" si="43"/>
        <v>0</v>
      </c>
      <c r="P220" s="31">
        <v>20000</v>
      </c>
      <c r="Q220" s="31">
        <v>10000</v>
      </c>
      <c r="R220" s="31">
        <v>4400</v>
      </c>
      <c r="S220" s="31">
        <v>1943</v>
      </c>
      <c r="T220" s="34">
        <v>4800</v>
      </c>
      <c r="U220" s="34">
        <v>2</v>
      </c>
      <c r="V220" s="36" t="s">
        <v>466</v>
      </c>
      <c r="Y220"/>
      <c r="Z220"/>
      <c r="AA220"/>
      <c r="AB220"/>
      <c r="AC220"/>
      <c r="AD220"/>
      <c r="AE220"/>
    </row>
    <row r="221" spans="1:31" s="37" customFormat="1">
      <c r="A221" s="24" t="s">
        <v>434</v>
      </c>
      <c r="B221" s="29" t="s">
        <v>467</v>
      </c>
      <c r="C221" s="29"/>
      <c r="D221" s="29">
        <v>2</v>
      </c>
      <c r="E221" s="29">
        <v>22</v>
      </c>
      <c r="F221" s="30">
        <v>2882</v>
      </c>
      <c r="G221" s="31">
        <f t="shared" si="41"/>
        <v>184651</v>
      </c>
      <c r="H221" s="31">
        <f t="shared" si="37"/>
        <v>90000</v>
      </c>
      <c r="I221" s="31">
        <f t="shared" si="38"/>
        <v>67200</v>
      </c>
      <c r="J221" s="32">
        <f t="shared" si="45"/>
        <v>20000</v>
      </c>
      <c r="K221" s="32">
        <f t="shared" si="40"/>
        <v>94651</v>
      </c>
      <c r="L221" s="32">
        <f t="shared" si="42"/>
        <v>22000</v>
      </c>
      <c r="M221" s="32">
        <f t="shared" si="39"/>
        <v>4560</v>
      </c>
      <c r="N221" s="33">
        <v>1920</v>
      </c>
      <c r="O221" s="33">
        <f t="shared" si="43"/>
        <v>15000</v>
      </c>
      <c r="P221" s="31">
        <v>20000</v>
      </c>
      <c r="Q221" s="31">
        <v>10000</v>
      </c>
      <c r="R221" s="31">
        <v>0</v>
      </c>
      <c r="S221" s="31">
        <v>13971</v>
      </c>
      <c r="T221" s="34">
        <v>7200</v>
      </c>
      <c r="U221" s="34">
        <v>3</v>
      </c>
      <c r="V221" s="36" t="s">
        <v>468</v>
      </c>
      <c r="Y221" s="45"/>
      <c r="Z221" s="45"/>
      <c r="AA221" s="45"/>
      <c r="AB221" s="45"/>
      <c r="AC221" s="45"/>
      <c r="AD221" s="45"/>
      <c r="AE221" s="45"/>
    </row>
    <row r="222" spans="1:31" s="37" customFormat="1" ht="13.5">
      <c r="A222" s="24" t="s">
        <v>434</v>
      </c>
      <c r="B222" s="29" t="s">
        <v>469</v>
      </c>
      <c r="C222" s="29"/>
      <c r="D222" s="29">
        <v>1</v>
      </c>
      <c r="E222" s="29">
        <v>17</v>
      </c>
      <c r="F222" s="30">
        <v>2745</v>
      </c>
      <c r="G222" s="31">
        <f t="shared" si="41"/>
        <v>153544</v>
      </c>
      <c r="H222" s="31">
        <f t="shared" si="37"/>
        <v>90000</v>
      </c>
      <c r="I222" s="31">
        <f t="shared" si="38"/>
        <v>67200</v>
      </c>
      <c r="J222" s="32">
        <f t="shared" si="45"/>
        <v>20000</v>
      </c>
      <c r="K222" s="32">
        <f t="shared" si="40"/>
        <v>63544</v>
      </c>
      <c r="L222" s="32">
        <f t="shared" si="42"/>
        <v>17000</v>
      </c>
      <c r="M222" s="32">
        <f t="shared" si="39"/>
        <v>3960</v>
      </c>
      <c r="N222" s="33">
        <v>1920</v>
      </c>
      <c r="O222" s="33">
        <f t="shared" si="43"/>
        <v>0</v>
      </c>
      <c r="P222" s="31">
        <v>20000</v>
      </c>
      <c r="Q222" s="31">
        <v>10000</v>
      </c>
      <c r="R222" s="31">
        <v>0</v>
      </c>
      <c r="S222" s="31">
        <v>1064</v>
      </c>
      <c r="T222" s="34">
        <v>9600</v>
      </c>
      <c r="U222" s="34">
        <v>4</v>
      </c>
      <c r="V222" s="36" t="s">
        <v>470</v>
      </c>
      <c r="Y222"/>
      <c r="Z222"/>
      <c r="AA222"/>
      <c r="AB222"/>
      <c r="AC222"/>
      <c r="AD222"/>
      <c r="AE222"/>
    </row>
    <row r="223" spans="1:31" s="37" customFormat="1" ht="13.5">
      <c r="A223" s="24" t="s">
        <v>434</v>
      </c>
      <c r="B223" s="29" t="s">
        <v>471</v>
      </c>
      <c r="C223" s="29" t="s">
        <v>29</v>
      </c>
      <c r="D223" s="29">
        <v>3</v>
      </c>
      <c r="E223" s="29">
        <v>22</v>
      </c>
      <c r="F223" s="30">
        <v>2600</v>
      </c>
      <c r="G223" s="31">
        <f t="shared" si="41"/>
        <v>254433</v>
      </c>
      <c r="H223" s="31">
        <f t="shared" si="37"/>
        <v>97200</v>
      </c>
      <c r="I223" s="31">
        <f t="shared" si="38"/>
        <v>67200</v>
      </c>
      <c r="J223" s="32">
        <v>30000</v>
      </c>
      <c r="K223" s="32">
        <f t="shared" si="40"/>
        <v>157233</v>
      </c>
      <c r="L223" s="32">
        <f t="shared" si="42"/>
        <v>22000</v>
      </c>
      <c r="M223" s="32">
        <f t="shared" si="39"/>
        <v>4560</v>
      </c>
      <c r="N223" s="33">
        <v>1920</v>
      </c>
      <c r="O223" s="33">
        <f t="shared" si="43"/>
        <v>30000</v>
      </c>
      <c r="P223" s="31">
        <v>20000</v>
      </c>
      <c r="Q223" s="31">
        <v>10000</v>
      </c>
      <c r="R223" s="31">
        <v>10826</v>
      </c>
      <c r="S223" s="31">
        <v>55527</v>
      </c>
      <c r="T223" s="34">
        <v>2400</v>
      </c>
      <c r="U223" s="34">
        <v>1</v>
      </c>
      <c r="V223" s="36" t="s">
        <v>472</v>
      </c>
    </row>
    <row r="224" spans="1:31" s="37" customFormat="1" ht="13.5">
      <c r="A224" s="24" t="s">
        <v>434</v>
      </c>
      <c r="B224" s="29" t="s">
        <v>473</v>
      </c>
      <c r="C224" s="29" t="s">
        <v>29</v>
      </c>
      <c r="D224" s="29">
        <v>3</v>
      </c>
      <c r="E224" s="29">
        <v>28</v>
      </c>
      <c r="F224" s="30">
        <v>3000</v>
      </c>
      <c r="G224" s="31">
        <f t="shared" si="41"/>
        <v>288918</v>
      </c>
      <c r="H224" s="31">
        <f t="shared" si="37"/>
        <v>120720</v>
      </c>
      <c r="I224" s="31">
        <f t="shared" si="38"/>
        <v>90720</v>
      </c>
      <c r="J224" s="32">
        <v>30000</v>
      </c>
      <c r="K224" s="32">
        <f t="shared" si="40"/>
        <v>168198</v>
      </c>
      <c r="L224" s="32">
        <f t="shared" si="42"/>
        <v>28000</v>
      </c>
      <c r="M224" s="32">
        <f t="shared" si="39"/>
        <v>5280</v>
      </c>
      <c r="N224" s="33">
        <v>1920</v>
      </c>
      <c r="O224" s="33">
        <f t="shared" si="43"/>
        <v>30000</v>
      </c>
      <c r="P224" s="31">
        <v>20000</v>
      </c>
      <c r="Q224" s="31">
        <v>10000</v>
      </c>
      <c r="R224" s="31">
        <v>7300</v>
      </c>
      <c r="S224" s="31">
        <v>58298</v>
      </c>
      <c r="T224" s="34">
        <v>7400</v>
      </c>
      <c r="U224" s="34">
        <v>4</v>
      </c>
      <c r="V224" s="36" t="s">
        <v>474</v>
      </c>
    </row>
    <row r="225" spans="1:31" s="37" customFormat="1" ht="13.5">
      <c r="A225" s="24" t="s">
        <v>434</v>
      </c>
      <c r="B225" s="29" t="s">
        <v>475</v>
      </c>
      <c r="C225" s="29" t="s">
        <v>29</v>
      </c>
      <c r="D225" s="29">
        <v>3</v>
      </c>
      <c r="E225" s="29">
        <v>27</v>
      </c>
      <c r="F225" s="30">
        <v>2300</v>
      </c>
      <c r="G225" s="31">
        <f t="shared" si="41"/>
        <v>263585</v>
      </c>
      <c r="H225" s="31">
        <f t="shared" si="37"/>
        <v>97200</v>
      </c>
      <c r="I225" s="31">
        <f t="shared" si="38"/>
        <v>67200</v>
      </c>
      <c r="J225" s="32">
        <v>30000</v>
      </c>
      <c r="K225" s="32">
        <f t="shared" si="40"/>
        <v>166385</v>
      </c>
      <c r="L225" s="32">
        <f t="shared" si="42"/>
        <v>27000</v>
      </c>
      <c r="M225" s="32">
        <f t="shared" si="39"/>
        <v>5160</v>
      </c>
      <c r="N225" s="33">
        <v>1920</v>
      </c>
      <c r="O225" s="33">
        <f t="shared" si="43"/>
        <v>30000</v>
      </c>
      <c r="P225" s="31">
        <v>20000</v>
      </c>
      <c r="Q225" s="31">
        <v>10000</v>
      </c>
      <c r="R225" s="31">
        <v>9621</v>
      </c>
      <c r="S225" s="31">
        <v>50684</v>
      </c>
      <c r="T225" s="34">
        <v>12000</v>
      </c>
      <c r="U225" s="34">
        <v>5</v>
      </c>
      <c r="V225" s="36" t="s">
        <v>476</v>
      </c>
    </row>
    <row r="226" spans="1:31" s="37" customFormat="1" ht="13.5">
      <c r="A226" s="24" t="s">
        <v>477</v>
      </c>
      <c r="B226" s="29" t="s">
        <v>478</v>
      </c>
      <c r="C226" s="29"/>
      <c r="D226" s="29">
        <v>1</v>
      </c>
      <c r="E226" s="29">
        <v>6</v>
      </c>
      <c r="F226" s="30">
        <v>867</v>
      </c>
      <c r="G226" s="31">
        <f t="shared" si="41"/>
        <v>140369</v>
      </c>
      <c r="H226" s="31">
        <f t="shared" si="37"/>
        <v>90000</v>
      </c>
      <c r="I226" s="31">
        <f t="shared" si="38"/>
        <v>43680</v>
      </c>
      <c r="J226" s="32">
        <f>IF(F226&gt;=500,IF(AND(F226&gt;=3000),30000,20000),20000)</f>
        <v>20000</v>
      </c>
      <c r="K226" s="32">
        <f t="shared" ref="K226:K255" si="46">SUM(L226:T226)</f>
        <v>50369</v>
      </c>
      <c r="L226" s="32">
        <f t="shared" si="42"/>
        <v>6000</v>
      </c>
      <c r="M226" s="32">
        <f t="shared" si="39"/>
        <v>2640</v>
      </c>
      <c r="N226" s="33">
        <v>1920</v>
      </c>
      <c r="O226" s="33">
        <f t="shared" si="43"/>
        <v>0</v>
      </c>
      <c r="P226" s="31">
        <v>20000</v>
      </c>
      <c r="Q226" s="31">
        <v>10000</v>
      </c>
      <c r="R226" s="31">
        <v>1814</v>
      </c>
      <c r="S226" s="31">
        <v>3195</v>
      </c>
      <c r="T226" s="34">
        <v>4800</v>
      </c>
      <c r="U226" s="34">
        <v>2</v>
      </c>
      <c r="V226" s="36" t="s">
        <v>479</v>
      </c>
      <c r="W226" s="39"/>
      <c r="Y226"/>
      <c r="Z226"/>
      <c r="AA226"/>
      <c r="AB226"/>
      <c r="AC226"/>
      <c r="AD226"/>
      <c r="AE226"/>
    </row>
    <row r="227" spans="1:31" s="37" customFormat="1" ht="13.5">
      <c r="A227" s="24" t="s">
        <v>477</v>
      </c>
      <c r="B227" s="29" t="s">
        <v>480</v>
      </c>
      <c r="C227" s="29" t="s">
        <v>29</v>
      </c>
      <c r="D227" s="29">
        <v>2</v>
      </c>
      <c r="E227" s="41">
        <v>19</v>
      </c>
      <c r="F227" s="30">
        <v>2129</v>
      </c>
      <c r="G227" s="31">
        <f t="shared" si="41"/>
        <v>183455</v>
      </c>
      <c r="H227" s="31">
        <f t="shared" si="37"/>
        <v>97200</v>
      </c>
      <c r="I227" s="31">
        <f t="shared" si="38"/>
        <v>67200</v>
      </c>
      <c r="J227" s="32">
        <v>30000</v>
      </c>
      <c r="K227" s="32">
        <f t="shared" si="46"/>
        <v>86255</v>
      </c>
      <c r="L227" s="32">
        <f t="shared" si="42"/>
        <v>19000</v>
      </c>
      <c r="M227" s="32">
        <f t="shared" si="39"/>
        <v>4200</v>
      </c>
      <c r="N227" s="33">
        <v>1920</v>
      </c>
      <c r="O227" s="33">
        <f t="shared" si="43"/>
        <v>15000</v>
      </c>
      <c r="P227" s="31">
        <v>20000</v>
      </c>
      <c r="Q227" s="31">
        <v>10000</v>
      </c>
      <c r="R227" s="31">
        <v>4448</v>
      </c>
      <c r="S227" s="31">
        <v>2087</v>
      </c>
      <c r="T227" s="34">
        <v>9600</v>
      </c>
      <c r="U227" s="34">
        <v>4</v>
      </c>
      <c r="V227" s="36" t="s">
        <v>481</v>
      </c>
      <c r="W227"/>
    </row>
    <row r="228" spans="1:31" s="37" customFormat="1" ht="13.5">
      <c r="A228" s="24" t="s">
        <v>477</v>
      </c>
      <c r="B228" s="29" t="s">
        <v>482</v>
      </c>
      <c r="C228" s="29"/>
      <c r="D228" s="29">
        <v>1</v>
      </c>
      <c r="E228" s="29">
        <v>12</v>
      </c>
      <c r="F228" s="30">
        <v>2073</v>
      </c>
      <c r="G228" s="31">
        <f t="shared" si="41"/>
        <v>154849</v>
      </c>
      <c r="H228" s="31">
        <f t="shared" si="37"/>
        <v>90000</v>
      </c>
      <c r="I228" s="31">
        <f t="shared" si="38"/>
        <v>67200</v>
      </c>
      <c r="J228" s="32">
        <f t="shared" ref="J228:J237" si="47">IF(F228&gt;=500,IF(AND(F228&gt;=3000),30000,20000),20000)</f>
        <v>20000</v>
      </c>
      <c r="K228" s="32">
        <f t="shared" si="46"/>
        <v>64849</v>
      </c>
      <c r="L228" s="32">
        <f t="shared" si="42"/>
        <v>12000</v>
      </c>
      <c r="M228" s="32">
        <f t="shared" si="39"/>
        <v>3360</v>
      </c>
      <c r="N228" s="33">
        <v>1920</v>
      </c>
      <c r="O228" s="33">
        <f t="shared" si="43"/>
        <v>0</v>
      </c>
      <c r="P228" s="31">
        <v>20000</v>
      </c>
      <c r="Q228" s="31">
        <v>10000</v>
      </c>
      <c r="R228" s="31">
        <v>8000</v>
      </c>
      <c r="S228" s="31">
        <v>4769</v>
      </c>
      <c r="T228" s="34">
        <v>4800</v>
      </c>
      <c r="U228" s="34">
        <v>2</v>
      </c>
      <c r="V228" s="36" t="s">
        <v>483</v>
      </c>
      <c r="Y228"/>
      <c r="Z228"/>
      <c r="AA228"/>
      <c r="AB228"/>
      <c r="AC228"/>
      <c r="AD228"/>
      <c r="AE228"/>
    </row>
    <row r="229" spans="1:31" s="37" customFormat="1" ht="13.5">
      <c r="A229" s="24" t="s">
        <v>477</v>
      </c>
      <c r="B229" s="29" t="s">
        <v>484</v>
      </c>
      <c r="C229" s="29"/>
      <c r="D229" s="29">
        <v>1</v>
      </c>
      <c r="E229" s="29">
        <v>16</v>
      </c>
      <c r="F229" s="30">
        <v>2529</v>
      </c>
      <c r="G229" s="31">
        <f t="shared" si="41"/>
        <v>151753</v>
      </c>
      <c r="H229" s="31">
        <f t="shared" si="37"/>
        <v>90000</v>
      </c>
      <c r="I229" s="31">
        <f t="shared" si="38"/>
        <v>67200</v>
      </c>
      <c r="J229" s="32">
        <f t="shared" si="47"/>
        <v>20000</v>
      </c>
      <c r="K229" s="32">
        <f t="shared" si="46"/>
        <v>61753</v>
      </c>
      <c r="L229" s="32">
        <f t="shared" si="42"/>
        <v>16000</v>
      </c>
      <c r="M229" s="32">
        <f t="shared" si="39"/>
        <v>3840</v>
      </c>
      <c r="N229" s="33">
        <v>1920</v>
      </c>
      <c r="O229" s="33">
        <f t="shared" si="43"/>
        <v>0</v>
      </c>
      <c r="P229" s="31">
        <v>20000</v>
      </c>
      <c r="Q229" s="31">
        <v>10000</v>
      </c>
      <c r="R229" s="31">
        <v>2793</v>
      </c>
      <c r="S229" s="31">
        <v>0</v>
      </c>
      <c r="T229" s="34">
        <v>7200</v>
      </c>
      <c r="U229" s="34">
        <v>3</v>
      </c>
      <c r="V229" s="36" t="s">
        <v>485</v>
      </c>
      <c r="Y229"/>
      <c r="Z229"/>
      <c r="AA229"/>
      <c r="AB229"/>
      <c r="AC229"/>
      <c r="AD229"/>
      <c r="AE229"/>
    </row>
    <row r="230" spans="1:31" s="37" customFormat="1" ht="13.5">
      <c r="A230" s="24" t="s">
        <v>477</v>
      </c>
      <c r="B230" s="29" t="s">
        <v>486</v>
      </c>
      <c r="C230" s="29"/>
      <c r="D230" s="29">
        <v>2</v>
      </c>
      <c r="E230" s="29">
        <v>10</v>
      </c>
      <c r="F230" s="30">
        <v>825</v>
      </c>
      <c r="G230" s="31">
        <f t="shared" si="41"/>
        <v>174178</v>
      </c>
      <c r="H230" s="31">
        <f t="shared" si="37"/>
        <v>90000</v>
      </c>
      <c r="I230" s="31">
        <f t="shared" si="38"/>
        <v>43680</v>
      </c>
      <c r="J230" s="32">
        <f t="shared" si="47"/>
        <v>20000</v>
      </c>
      <c r="K230" s="32">
        <f t="shared" si="46"/>
        <v>84178</v>
      </c>
      <c r="L230" s="32">
        <f t="shared" si="42"/>
        <v>10000</v>
      </c>
      <c r="M230" s="32">
        <f t="shared" si="39"/>
        <v>3120</v>
      </c>
      <c r="N230" s="33">
        <v>1920</v>
      </c>
      <c r="O230" s="33">
        <f t="shared" si="43"/>
        <v>15000</v>
      </c>
      <c r="P230" s="31">
        <v>20000</v>
      </c>
      <c r="Q230" s="31">
        <v>10000</v>
      </c>
      <c r="R230" s="31">
        <v>6237</v>
      </c>
      <c r="S230" s="31">
        <v>17901</v>
      </c>
      <c r="T230" s="34">
        <v>0</v>
      </c>
      <c r="U230" s="34">
        <v>0</v>
      </c>
      <c r="V230" s="36" t="s">
        <v>487</v>
      </c>
      <c r="Y230"/>
      <c r="Z230"/>
      <c r="AA230"/>
      <c r="AB230"/>
      <c r="AC230"/>
      <c r="AD230"/>
      <c r="AE230"/>
    </row>
    <row r="231" spans="1:31" s="37" customFormat="1" ht="13.5">
      <c r="A231" s="24" t="s">
        <v>477</v>
      </c>
      <c r="B231" s="29" t="s">
        <v>488</v>
      </c>
      <c r="C231" s="29"/>
      <c r="D231" s="29">
        <v>2</v>
      </c>
      <c r="E231" s="29">
        <v>16</v>
      </c>
      <c r="F231" s="30">
        <v>2156</v>
      </c>
      <c r="G231" s="31">
        <f t="shared" si="41"/>
        <v>175842</v>
      </c>
      <c r="H231" s="31">
        <f t="shared" si="37"/>
        <v>90000</v>
      </c>
      <c r="I231" s="31">
        <f t="shared" si="38"/>
        <v>67200</v>
      </c>
      <c r="J231" s="32">
        <f t="shared" si="47"/>
        <v>20000</v>
      </c>
      <c r="K231" s="32">
        <f t="shared" si="46"/>
        <v>85842</v>
      </c>
      <c r="L231" s="32">
        <f t="shared" si="42"/>
        <v>16000</v>
      </c>
      <c r="M231" s="32">
        <f t="shared" si="39"/>
        <v>3840</v>
      </c>
      <c r="N231" s="33">
        <v>1920</v>
      </c>
      <c r="O231" s="33">
        <f t="shared" si="43"/>
        <v>15000</v>
      </c>
      <c r="P231" s="31">
        <v>20000</v>
      </c>
      <c r="Q231" s="31">
        <v>10000</v>
      </c>
      <c r="R231" s="31">
        <v>8202</v>
      </c>
      <c r="S231" s="31">
        <v>6080</v>
      </c>
      <c r="T231" s="34">
        <v>4800</v>
      </c>
      <c r="U231" s="34">
        <v>2</v>
      </c>
      <c r="V231" s="36" t="s">
        <v>489</v>
      </c>
      <c r="Y231"/>
      <c r="Z231"/>
      <c r="AA231"/>
      <c r="AB231"/>
      <c r="AC231"/>
      <c r="AD231"/>
      <c r="AE231"/>
    </row>
    <row r="232" spans="1:31" s="37" customFormat="1" ht="13.5">
      <c r="A232" s="24" t="s">
        <v>477</v>
      </c>
      <c r="B232" s="29" t="s">
        <v>490</v>
      </c>
      <c r="C232" s="29"/>
      <c r="D232" s="29">
        <v>1</v>
      </c>
      <c r="E232" s="29">
        <v>14</v>
      </c>
      <c r="F232" s="30">
        <v>1211</v>
      </c>
      <c r="G232" s="31">
        <f t="shared" si="41"/>
        <v>155733</v>
      </c>
      <c r="H232" s="31">
        <f t="shared" si="37"/>
        <v>90000</v>
      </c>
      <c r="I232" s="31">
        <f t="shared" si="38"/>
        <v>55440</v>
      </c>
      <c r="J232" s="32">
        <f t="shared" si="47"/>
        <v>20000</v>
      </c>
      <c r="K232" s="32">
        <f t="shared" si="46"/>
        <v>65733</v>
      </c>
      <c r="L232" s="32">
        <f t="shared" si="42"/>
        <v>14000</v>
      </c>
      <c r="M232" s="32">
        <f t="shared" si="39"/>
        <v>3600</v>
      </c>
      <c r="N232" s="33">
        <v>1920</v>
      </c>
      <c r="O232" s="33">
        <f t="shared" si="43"/>
        <v>0</v>
      </c>
      <c r="P232" s="31">
        <v>20000</v>
      </c>
      <c r="Q232" s="31">
        <v>10000</v>
      </c>
      <c r="R232" s="31">
        <v>1300</v>
      </c>
      <c r="S232" s="31">
        <v>14913</v>
      </c>
      <c r="T232" s="34">
        <v>0</v>
      </c>
      <c r="U232" s="34">
        <v>0</v>
      </c>
      <c r="V232" s="36" t="s">
        <v>491</v>
      </c>
      <c r="Y232"/>
      <c r="Z232"/>
      <c r="AA232"/>
      <c r="AB232"/>
      <c r="AC232"/>
      <c r="AD232"/>
      <c r="AE232"/>
    </row>
    <row r="233" spans="1:31" s="37" customFormat="1" ht="13.5">
      <c r="A233" s="24" t="s">
        <v>477</v>
      </c>
      <c r="B233" s="29" t="s">
        <v>492</v>
      </c>
      <c r="C233" s="29"/>
      <c r="D233" s="29">
        <v>2</v>
      </c>
      <c r="E233" s="29">
        <v>19</v>
      </c>
      <c r="F233" s="30">
        <v>3461</v>
      </c>
      <c r="G233" s="31">
        <f t="shared" si="41"/>
        <v>202467</v>
      </c>
      <c r="H233" s="31">
        <f t="shared" si="37"/>
        <v>120720</v>
      </c>
      <c r="I233" s="31">
        <f t="shared" si="38"/>
        <v>90720</v>
      </c>
      <c r="J233" s="32">
        <f t="shared" si="47"/>
        <v>30000</v>
      </c>
      <c r="K233" s="32">
        <f t="shared" si="46"/>
        <v>81747</v>
      </c>
      <c r="L233" s="32">
        <f t="shared" si="42"/>
        <v>19000</v>
      </c>
      <c r="M233" s="32">
        <f t="shared" si="39"/>
        <v>4200</v>
      </c>
      <c r="N233" s="33">
        <v>1920</v>
      </c>
      <c r="O233" s="33">
        <f t="shared" si="43"/>
        <v>15000</v>
      </c>
      <c r="P233" s="31">
        <v>20000</v>
      </c>
      <c r="Q233" s="31">
        <v>10000</v>
      </c>
      <c r="R233" s="31">
        <v>500</v>
      </c>
      <c r="S233" s="31">
        <v>1527</v>
      </c>
      <c r="T233" s="34">
        <v>9600</v>
      </c>
      <c r="U233" s="34">
        <v>4</v>
      </c>
      <c r="V233" s="36" t="s">
        <v>493</v>
      </c>
      <c r="W233"/>
      <c r="Y233"/>
      <c r="Z233"/>
      <c r="AA233"/>
      <c r="AB233"/>
      <c r="AC233"/>
      <c r="AD233"/>
      <c r="AE233"/>
    </row>
    <row r="234" spans="1:31" s="37" customFormat="1">
      <c r="A234" s="24" t="s">
        <v>477</v>
      </c>
      <c r="B234" s="29" t="s">
        <v>494</v>
      </c>
      <c r="C234" s="29"/>
      <c r="D234" s="29">
        <v>1</v>
      </c>
      <c r="E234" s="29">
        <v>15</v>
      </c>
      <c r="F234" s="30">
        <v>1720</v>
      </c>
      <c r="G234" s="31">
        <f t="shared" si="41"/>
        <v>147466</v>
      </c>
      <c r="H234" s="31">
        <f t="shared" si="37"/>
        <v>90000</v>
      </c>
      <c r="I234" s="31">
        <f t="shared" si="38"/>
        <v>55440</v>
      </c>
      <c r="J234" s="32">
        <f t="shared" si="47"/>
        <v>20000</v>
      </c>
      <c r="K234" s="32">
        <f t="shared" si="46"/>
        <v>57466</v>
      </c>
      <c r="L234" s="32">
        <f t="shared" si="42"/>
        <v>15000</v>
      </c>
      <c r="M234" s="32">
        <f t="shared" si="39"/>
        <v>3720</v>
      </c>
      <c r="N234" s="33">
        <v>1920</v>
      </c>
      <c r="O234" s="33">
        <f t="shared" si="43"/>
        <v>0</v>
      </c>
      <c r="P234" s="31">
        <v>20000</v>
      </c>
      <c r="Q234" s="31">
        <v>10000</v>
      </c>
      <c r="R234" s="31">
        <v>1751</v>
      </c>
      <c r="S234" s="31">
        <v>2675</v>
      </c>
      <c r="T234" s="34">
        <v>2400</v>
      </c>
      <c r="U234" s="34">
        <v>1</v>
      </c>
      <c r="V234" s="36" t="s">
        <v>495</v>
      </c>
      <c r="W234" s="44"/>
      <c r="Y234"/>
      <c r="Z234"/>
      <c r="AA234"/>
      <c r="AB234"/>
      <c r="AC234"/>
      <c r="AD234"/>
      <c r="AE234"/>
    </row>
    <row r="235" spans="1:31" s="37" customFormat="1" ht="13.5">
      <c r="A235" s="24" t="s">
        <v>477</v>
      </c>
      <c r="B235" s="29" t="s">
        <v>496</v>
      </c>
      <c r="C235" s="29"/>
      <c r="D235" s="29">
        <v>1</v>
      </c>
      <c r="E235" s="29">
        <v>7</v>
      </c>
      <c r="F235" s="30">
        <v>824</v>
      </c>
      <c r="G235" s="31">
        <f t="shared" si="41"/>
        <v>152280</v>
      </c>
      <c r="H235" s="31">
        <f t="shared" si="37"/>
        <v>90000</v>
      </c>
      <c r="I235" s="31">
        <f t="shared" si="38"/>
        <v>43680</v>
      </c>
      <c r="J235" s="32">
        <f t="shared" si="47"/>
        <v>20000</v>
      </c>
      <c r="K235" s="32">
        <f t="shared" si="46"/>
        <v>62280</v>
      </c>
      <c r="L235" s="32">
        <f t="shared" si="42"/>
        <v>7000</v>
      </c>
      <c r="M235" s="32">
        <f t="shared" si="39"/>
        <v>2760</v>
      </c>
      <c r="N235" s="33">
        <v>1920</v>
      </c>
      <c r="O235" s="33">
        <f t="shared" si="43"/>
        <v>0</v>
      </c>
      <c r="P235" s="31">
        <v>20000</v>
      </c>
      <c r="Q235" s="31">
        <v>10000</v>
      </c>
      <c r="R235" s="31">
        <v>1591</v>
      </c>
      <c r="S235" s="31">
        <v>16609</v>
      </c>
      <c r="T235" s="34">
        <v>2400</v>
      </c>
      <c r="U235" s="34">
        <v>1</v>
      </c>
      <c r="V235" s="36" t="s">
        <v>497</v>
      </c>
      <c r="Y235"/>
      <c r="Z235"/>
      <c r="AA235"/>
      <c r="AB235"/>
      <c r="AC235"/>
      <c r="AD235"/>
      <c r="AE235"/>
    </row>
    <row r="236" spans="1:31" s="37" customFormat="1" ht="13.5">
      <c r="A236" s="24" t="s">
        <v>477</v>
      </c>
      <c r="B236" s="29" t="s">
        <v>498</v>
      </c>
      <c r="C236" s="29"/>
      <c r="D236" s="29">
        <v>2</v>
      </c>
      <c r="E236" s="29">
        <v>15</v>
      </c>
      <c r="F236" s="30">
        <v>1571</v>
      </c>
      <c r="G236" s="31">
        <f t="shared" si="41"/>
        <v>191425</v>
      </c>
      <c r="H236" s="31">
        <f t="shared" si="37"/>
        <v>90000</v>
      </c>
      <c r="I236" s="31">
        <f t="shared" si="38"/>
        <v>55440</v>
      </c>
      <c r="J236" s="32">
        <f t="shared" si="47"/>
        <v>20000</v>
      </c>
      <c r="K236" s="32">
        <f t="shared" si="46"/>
        <v>101425</v>
      </c>
      <c r="L236" s="32">
        <f t="shared" si="42"/>
        <v>15000</v>
      </c>
      <c r="M236" s="32">
        <f t="shared" si="39"/>
        <v>3720</v>
      </c>
      <c r="N236" s="33">
        <v>1920</v>
      </c>
      <c r="O236" s="33">
        <f t="shared" si="43"/>
        <v>15000</v>
      </c>
      <c r="P236" s="31">
        <v>20000</v>
      </c>
      <c r="Q236" s="31">
        <v>10000</v>
      </c>
      <c r="R236" s="31">
        <v>3659</v>
      </c>
      <c r="S236" s="31">
        <v>27326</v>
      </c>
      <c r="T236" s="34">
        <v>4800</v>
      </c>
      <c r="U236" s="34">
        <v>2</v>
      </c>
      <c r="V236" s="36" t="s">
        <v>499</v>
      </c>
      <c r="Y236"/>
      <c r="Z236"/>
      <c r="AA236"/>
      <c r="AB236"/>
      <c r="AC236"/>
      <c r="AD236"/>
      <c r="AE236"/>
    </row>
    <row r="237" spans="1:31" s="37" customFormat="1" ht="13.5">
      <c r="A237" s="24" t="s">
        <v>477</v>
      </c>
      <c r="B237" s="29" t="s">
        <v>500</v>
      </c>
      <c r="C237" s="29"/>
      <c r="D237" s="29">
        <v>1</v>
      </c>
      <c r="E237" s="29">
        <v>7</v>
      </c>
      <c r="F237" s="30">
        <v>1080</v>
      </c>
      <c r="G237" s="31">
        <f t="shared" si="41"/>
        <v>151228</v>
      </c>
      <c r="H237" s="31">
        <f t="shared" si="37"/>
        <v>90000</v>
      </c>
      <c r="I237" s="31">
        <f t="shared" si="38"/>
        <v>55440</v>
      </c>
      <c r="J237" s="32">
        <f t="shared" si="47"/>
        <v>20000</v>
      </c>
      <c r="K237" s="32">
        <f t="shared" si="46"/>
        <v>61228</v>
      </c>
      <c r="L237" s="32">
        <f t="shared" si="42"/>
        <v>7000</v>
      </c>
      <c r="M237" s="32">
        <f t="shared" si="39"/>
        <v>2760</v>
      </c>
      <c r="N237" s="33">
        <v>1920</v>
      </c>
      <c r="O237" s="33">
        <f t="shared" si="43"/>
        <v>0</v>
      </c>
      <c r="P237" s="31">
        <v>20000</v>
      </c>
      <c r="Q237" s="31">
        <v>10000</v>
      </c>
      <c r="R237" s="31">
        <v>1993</v>
      </c>
      <c r="S237" s="31">
        <v>10355</v>
      </c>
      <c r="T237" s="34">
        <v>7200</v>
      </c>
      <c r="U237" s="34">
        <v>3</v>
      </c>
      <c r="V237" s="36" t="s">
        <v>501</v>
      </c>
      <c r="Y237"/>
      <c r="Z237"/>
      <c r="AA237"/>
      <c r="AB237"/>
      <c r="AC237"/>
      <c r="AD237"/>
      <c r="AE237"/>
    </row>
    <row r="238" spans="1:31" s="37" customFormat="1" ht="13.5">
      <c r="A238" s="24" t="s">
        <v>477</v>
      </c>
      <c r="B238" s="29" t="s">
        <v>502</v>
      </c>
      <c r="C238" s="29" t="s">
        <v>29</v>
      </c>
      <c r="D238" s="29">
        <v>1</v>
      </c>
      <c r="E238" s="29">
        <v>10</v>
      </c>
      <c r="F238" s="30">
        <v>1186</v>
      </c>
      <c r="G238" s="31">
        <f t="shared" si="41"/>
        <v>147977</v>
      </c>
      <c r="H238" s="31">
        <f t="shared" si="37"/>
        <v>90000</v>
      </c>
      <c r="I238" s="31">
        <f t="shared" si="38"/>
        <v>55440</v>
      </c>
      <c r="J238" s="32">
        <v>30000</v>
      </c>
      <c r="K238" s="32">
        <f t="shared" si="46"/>
        <v>57977</v>
      </c>
      <c r="L238" s="32">
        <f t="shared" si="42"/>
        <v>10000</v>
      </c>
      <c r="M238" s="32">
        <f t="shared" si="39"/>
        <v>3120</v>
      </c>
      <c r="N238" s="33">
        <v>1920</v>
      </c>
      <c r="O238" s="33">
        <f t="shared" si="43"/>
        <v>0</v>
      </c>
      <c r="P238" s="31">
        <v>20000</v>
      </c>
      <c r="Q238" s="31">
        <v>10000</v>
      </c>
      <c r="R238" s="31">
        <v>1746</v>
      </c>
      <c r="S238" s="31">
        <v>6391</v>
      </c>
      <c r="T238" s="34">
        <v>4800</v>
      </c>
      <c r="U238" s="34">
        <v>2</v>
      </c>
      <c r="V238" s="36" t="s">
        <v>503</v>
      </c>
    </row>
    <row r="239" spans="1:31" s="37" customFormat="1" ht="13.5">
      <c r="A239" s="24" t="s">
        <v>477</v>
      </c>
      <c r="B239" s="29" t="s">
        <v>504</v>
      </c>
      <c r="C239" s="29" t="s">
        <v>29</v>
      </c>
      <c r="D239" s="29">
        <v>1</v>
      </c>
      <c r="E239" s="41">
        <v>9</v>
      </c>
      <c r="F239" s="30">
        <v>1210</v>
      </c>
      <c r="G239" s="31">
        <f t="shared" si="41"/>
        <v>140754</v>
      </c>
      <c r="H239" s="31">
        <f t="shared" si="37"/>
        <v>90000</v>
      </c>
      <c r="I239" s="31">
        <f t="shared" si="38"/>
        <v>55440</v>
      </c>
      <c r="J239" s="32">
        <v>30000</v>
      </c>
      <c r="K239" s="32">
        <f t="shared" si="46"/>
        <v>50754</v>
      </c>
      <c r="L239" s="32">
        <f t="shared" si="42"/>
        <v>9000</v>
      </c>
      <c r="M239" s="32">
        <f t="shared" si="39"/>
        <v>3000</v>
      </c>
      <c r="N239" s="33">
        <v>1920</v>
      </c>
      <c r="O239" s="33">
        <f t="shared" si="43"/>
        <v>0</v>
      </c>
      <c r="P239" s="31">
        <v>20000</v>
      </c>
      <c r="Q239" s="31">
        <v>10000</v>
      </c>
      <c r="R239" s="31">
        <v>2812</v>
      </c>
      <c r="S239" s="31">
        <v>4022</v>
      </c>
      <c r="T239" s="34">
        <v>0</v>
      </c>
      <c r="U239" s="34">
        <v>0</v>
      </c>
      <c r="V239" s="36" t="s">
        <v>505</v>
      </c>
    </row>
    <row r="240" spans="1:31" s="37" customFormat="1" ht="13.5">
      <c r="A240" s="24" t="s">
        <v>477</v>
      </c>
      <c r="B240" s="29" t="s">
        <v>506</v>
      </c>
      <c r="C240" s="29" t="s">
        <v>29</v>
      </c>
      <c r="D240" s="29">
        <v>5</v>
      </c>
      <c r="E240" s="41">
        <v>38</v>
      </c>
      <c r="F240" s="30">
        <v>2240</v>
      </c>
      <c r="G240" s="31">
        <f t="shared" si="41"/>
        <v>346285</v>
      </c>
      <c r="H240" s="31">
        <f t="shared" si="37"/>
        <v>97200</v>
      </c>
      <c r="I240" s="31">
        <f t="shared" si="38"/>
        <v>67200</v>
      </c>
      <c r="J240" s="32">
        <v>30000</v>
      </c>
      <c r="K240" s="32">
        <f t="shared" si="46"/>
        <v>249085</v>
      </c>
      <c r="L240" s="32">
        <f t="shared" si="42"/>
        <v>38000</v>
      </c>
      <c r="M240" s="32">
        <f t="shared" si="39"/>
        <v>6480</v>
      </c>
      <c r="N240" s="33">
        <v>1920</v>
      </c>
      <c r="O240" s="33">
        <f t="shared" si="43"/>
        <v>60000</v>
      </c>
      <c r="P240" s="31">
        <v>20000</v>
      </c>
      <c r="Q240" s="31">
        <v>10000</v>
      </c>
      <c r="R240" s="31">
        <v>26038</v>
      </c>
      <c r="S240" s="31">
        <v>79447</v>
      </c>
      <c r="T240" s="34">
        <v>7200</v>
      </c>
      <c r="U240" s="34">
        <v>3</v>
      </c>
      <c r="V240" s="36" t="s">
        <v>507</v>
      </c>
    </row>
    <row r="241" spans="1:31" s="37" customFormat="1">
      <c r="A241" s="24" t="s">
        <v>477</v>
      </c>
      <c r="B241" s="29" t="s">
        <v>508</v>
      </c>
      <c r="C241" s="29" t="s">
        <v>29</v>
      </c>
      <c r="D241" s="29">
        <v>2</v>
      </c>
      <c r="E241" s="29">
        <v>19</v>
      </c>
      <c r="F241" s="30">
        <v>2277</v>
      </c>
      <c r="G241" s="31">
        <f t="shared" si="41"/>
        <v>197506</v>
      </c>
      <c r="H241" s="31">
        <f t="shared" si="37"/>
        <v>97200</v>
      </c>
      <c r="I241" s="31">
        <f t="shared" si="38"/>
        <v>67200</v>
      </c>
      <c r="J241" s="32">
        <v>30000</v>
      </c>
      <c r="K241" s="32">
        <f t="shared" si="46"/>
        <v>100306</v>
      </c>
      <c r="L241" s="32">
        <f t="shared" si="42"/>
        <v>19000</v>
      </c>
      <c r="M241" s="32">
        <f t="shared" si="39"/>
        <v>4200</v>
      </c>
      <c r="N241" s="33">
        <v>1920</v>
      </c>
      <c r="O241" s="33">
        <f t="shared" si="43"/>
        <v>15000</v>
      </c>
      <c r="P241" s="31">
        <v>20000</v>
      </c>
      <c r="Q241" s="31">
        <v>10000</v>
      </c>
      <c r="R241" s="31">
        <v>6000</v>
      </c>
      <c r="S241" s="31">
        <v>19386</v>
      </c>
      <c r="T241" s="34">
        <v>4800</v>
      </c>
      <c r="U241" s="34">
        <v>2</v>
      </c>
      <c r="V241" s="36" t="s">
        <v>509</v>
      </c>
      <c r="W241"/>
      <c r="Y241" s="44"/>
      <c r="Z241" s="44"/>
      <c r="AA241" s="44"/>
      <c r="AB241" s="44"/>
      <c r="AC241" s="44"/>
      <c r="AD241" s="44"/>
      <c r="AE241" s="44"/>
    </row>
    <row r="242" spans="1:31" s="37" customFormat="1" ht="13.5">
      <c r="A242" s="24" t="s">
        <v>477</v>
      </c>
      <c r="B242" s="29" t="s">
        <v>510</v>
      </c>
      <c r="C242" s="29"/>
      <c r="D242" s="29">
        <v>1</v>
      </c>
      <c r="E242" s="29">
        <v>7</v>
      </c>
      <c r="F242" s="30">
        <v>889</v>
      </c>
      <c r="G242" s="31">
        <f t="shared" si="41"/>
        <v>144912</v>
      </c>
      <c r="H242" s="31">
        <f t="shared" si="37"/>
        <v>90000</v>
      </c>
      <c r="I242" s="31">
        <f t="shared" si="38"/>
        <v>43680</v>
      </c>
      <c r="J242" s="32">
        <f>IF(F242&gt;=500,IF(AND(F242&gt;=3000),30000,20000),20000)</f>
        <v>20000</v>
      </c>
      <c r="K242" s="32">
        <f t="shared" si="46"/>
        <v>54912</v>
      </c>
      <c r="L242" s="32">
        <f t="shared" si="42"/>
        <v>7000</v>
      </c>
      <c r="M242" s="32">
        <f t="shared" si="39"/>
        <v>2760</v>
      </c>
      <c r="N242" s="33">
        <v>1920</v>
      </c>
      <c r="O242" s="33">
        <f t="shared" si="43"/>
        <v>0</v>
      </c>
      <c r="P242" s="31">
        <v>20000</v>
      </c>
      <c r="Q242" s="31">
        <v>10000</v>
      </c>
      <c r="R242" s="31">
        <v>5000</v>
      </c>
      <c r="S242" s="31">
        <v>8232</v>
      </c>
      <c r="T242" s="34">
        <v>0</v>
      </c>
      <c r="U242" s="34">
        <v>0</v>
      </c>
      <c r="V242" s="36" t="s">
        <v>511</v>
      </c>
      <c r="Y242"/>
      <c r="Z242"/>
      <c r="AA242"/>
      <c r="AB242"/>
      <c r="AC242"/>
      <c r="AD242"/>
      <c r="AE242"/>
    </row>
    <row r="243" spans="1:31" s="37" customFormat="1" ht="13.5">
      <c r="A243" s="24" t="s">
        <v>477</v>
      </c>
      <c r="B243" s="29" t="s">
        <v>512</v>
      </c>
      <c r="C243" s="29" t="s">
        <v>29</v>
      </c>
      <c r="D243" s="29">
        <v>3</v>
      </c>
      <c r="E243" s="29">
        <v>17</v>
      </c>
      <c r="F243" s="30">
        <v>2107</v>
      </c>
      <c r="G243" s="31">
        <f t="shared" si="41"/>
        <v>219273</v>
      </c>
      <c r="H243" s="31">
        <f t="shared" si="37"/>
        <v>97200</v>
      </c>
      <c r="I243" s="31">
        <f t="shared" si="38"/>
        <v>67200</v>
      </c>
      <c r="J243" s="32">
        <v>30000</v>
      </c>
      <c r="K243" s="32">
        <f t="shared" si="46"/>
        <v>122073</v>
      </c>
      <c r="L243" s="32">
        <f t="shared" si="42"/>
        <v>17000</v>
      </c>
      <c r="M243" s="32">
        <f t="shared" si="39"/>
        <v>3960</v>
      </c>
      <c r="N243" s="33">
        <v>1920</v>
      </c>
      <c r="O243" s="33">
        <f t="shared" si="43"/>
        <v>30000</v>
      </c>
      <c r="P243" s="31">
        <v>20000</v>
      </c>
      <c r="Q243" s="31">
        <v>10000</v>
      </c>
      <c r="R243" s="31">
        <v>6500</v>
      </c>
      <c r="S243" s="31">
        <v>23093</v>
      </c>
      <c r="T243" s="34">
        <v>9600</v>
      </c>
      <c r="U243" s="34">
        <v>4</v>
      </c>
      <c r="V243" s="36" t="s">
        <v>513</v>
      </c>
    </row>
    <row r="244" spans="1:31" s="37" customFormat="1" ht="13.5">
      <c r="A244" s="24" t="s">
        <v>477</v>
      </c>
      <c r="B244" s="29" t="s">
        <v>514</v>
      </c>
      <c r="C244" s="29"/>
      <c r="D244" s="29">
        <v>1</v>
      </c>
      <c r="E244" s="29">
        <v>8</v>
      </c>
      <c r="F244" s="30">
        <v>1089</v>
      </c>
      <c r="G244" s="31">
        <f t="shared" si="41"/>
        <v>145756</v>
      </c>
      <c r="H244" s="31">
        <f t="shared" si="37"/>
        <v>90000</v>
      </c>
      <c r="I244" s="31">
        <f t="shared" si="38"/>
        <v>55440</v>
      </c>
      <c r="J244" s="32">
        <f>IF(F244&gt;=500,IF(AND(F244&gt;=3000),30000,20000),20000)</f>
        <v>20000</v>
      </c>
      <c r="K244" s="32">
        <f t="shared" si="46"/>
        <v>55756</v>
      </c>
      <c r="L244" s="32">
        <f t="shared" si="42"/>
        <v>8000</v>
      </c>
      <c r="M244" s="32">
        <f t="shared" si="39"/>
        <v>2880</v>
      </c>
      <c r="N244" s="33">
        <v>1920</v>
      </c>
      <c r="O244" s="33">
        <f t="shared" si="43"/>
        <v>0</v>
      </c>
      <c r="P244" s="31">
        <v>20000</v>
      </c>
      <c r="Q244" s="31">
        <v>10000</v>
      </c>
      <c r="R244" s="31">
        <v>0</v>
      </c>
      <c r="S244" s="31">
        <v>8156</v>
      </c>
      <c r="T244" s="34">
        <v>4800</v>
      </c>
      <c r="U244" s="34">
        <v>2</v>
      </c>
      <c r="V244" s="36" t="s">
        <v>515</v>
      </c>
      <c r="Y244"/>
      <c r="Z244"/>
      <c r="AA244"/>
      <c r="AB244"/>
      <c r="AC244"/>
      <c r="AD244"/>
      <c r="AE244"/>
    </row>
    <row r="245" spans="1:31" s="37" customFormat="1" ht="13.5">
      <c r="A245" s="24" t="s">
        <v>477</v>
      </c>
      <c r="B245" s="29" t="s">
        <v>516</v>
      </c>
      <c r="C245" s="29" t="s">
        <v>29</v>
      </c>
      <c r="D245" s="29">
        <v>3</v>
      </c>
      <c r="E245" s="29">
        <v>18</v>
      </c>
      <c r="F245" s="30">
        <v>2462</v>
      </c>
      <c r="G245" s="31">
        <f t="shared" si="41"/>
        <v>219613</v>
      </c>
      <c r="H245" s="31">
        <f t="shared" si="37"/>
        <v>97200</v>
      </c>
      <c r="I245" s="31">
        <f t="shared" si="38"/>
        <v>67200</v>
      </c>
      <c r="J245" s="32">
        <v>30000</v>
      </c>
      <c r="K245" s="32">
        <f t="shared" si="46"/>
        <v>122413</v>
      </c>
      <c r="L245" s="32">
        <f t="shared" si="42"/>
        <v>18000</v>
      </c>
      <c r="M245" s="32">
        <f t="shared" si="39"/>
        <v>4080</v>
      </c>
      <c r="N245" s="33">
        <v>1920</v>
      </c>
      <c r="O245" s="33">
        <f t="shared" si="43"/>
        <v>30000</v>
      </c>
      <c r="P245" s="31">
        <v>20000</v>
      </c>
      <c r="Q245" s="31">
        <v>10000</v>
      </c>
      <c r="R245" s="31">
        <v>3500</v>
      </c>
      <c r="S245" s="31">
        <v>20513</v>
      </c>
      <c r="T245" s="34">
        <v>14400</v>
      </c>
      <c r="U245" s="34">
        <v>6</v>
      </c>
      <c r="V245" s="36" t="s">
        <v>517</v>
      </c>
      <c r="W245"/>
    </row>
    <row r="246" spans="1:31" s="37" customFormat="1" ht="13.5">
      <c r="A246" s="24" t="s">
        <v>477</v>
      </c>
      <c r="B246" s="29" t="s">
        <v>518</v>
      </c>
      <c r="C246" s="29"/>
      <c r="D246" s="29">
        <v>1</v>
      </c>
      <c r="E246" s="29">
        <v>9</v>
      </c>
      <c r="F246" s="30">
        <v>945</v>
      </c>
      <c r="G246" s="31">
        <f t="shared" si="41"/>
        <v>151357</v>
      </c>
      <c r="H246" s="31">
        <f t="shared" ref="H246:H309" si="48">IF(I246+J246&gt;=10000,IF(AND(I246+J246&gt;=90000),(I246+J246),90000),90000)</f>
        <v>90000</v>
      </c>
      <c r="I246" s="31">
        <f t="shared" ref="I246:I309" si="49">IF(F246&gt;=1000,IF((F246&gt;=2000),IF(AND(F246&gt;=3000),90720,67200),55440),43680)</f>
        <v>43680</v>
      </c>
      <c r="J246" s="32">
        <f>IF(F246&gt;=500,IF(AND(F246&gt;=3000),30000,20000),20000)</f>
        <v>20000</v>
      </c>
      <c r="K246" s="32">
        <f t="shared" si="46"/>
        <v>61357</v>
      </c>
      <c r="L246" s="32">
        <f t="shared" si="42"/>
        <v>9000</v>
      </c>
      <c r="M246" s="32">
        <f t="shared" ref="M246:M309" si="50">1920+E246*120</f>
        <v>3000</v>
      </c>
      <c r="N246" s="33">
        <v>1920</v>
      </c>
      <c r="O246" s="33">
        <f t="shared" si="43"/>
        <v>0</v>
      </c>
      <c r="P246" s="31">
        <v>20000</v>
      </c>
      <c r="Q246" s="31">
        <v>10000</v>
      </c>
      <c r="R246" s="31">
        <v>4000</v>
      </c>
      <c r="S246" s="31">
        <v>13437</v>
      </c>
      <c r="T246" s="34">
        <v>0</v>
      </c>
      <c r="U246" s="34">
        <v>0</v>
      </c>
      <c r="V246" s="36" t="s">
        <v>519</v>
      </c>
      <c r="Y246"/>
      <c r="Z246"/>
      <c r="AA246"/>
      <c r="AB246"/>
      <c r="AC246"/>
      <c r="AD246"/>
      <c r="AE246"/>
    </row>
    <row r="247" spans="1:31" s="37" customFormat="1" ht="13.5">
      <c r="A247" s="24" t="s">
        <v>477</v>
      </c>
      <c r="B247" s="29" t="s">
        <v>520</v>
      </c>
      <c r="C247" s="29"/>
      <c r="D247" s="29">
        <v>1</v>
      </c>
      <c r="E247" s="29">
        <v>8</v>
      </c>
      <c r="F247" s="30">
        <v>741</v>
      </c>
      <c r="G247" s="31">
        <f t="shared" si="41"/>
        <v>155661</v>
      </c>
      <c r="H247" s="31">
        <f t="shared" si="48"/>
        <v>90000</v>
      </c>
      <c r="I247" s="31">
        <f t="shared" si="49"/>
        <v>43680</v>
      </c>
      <c r="J247" s="32">
        <f>IF(F247&gt;=500,IF(AND(F247&gt;=3000),30000,20000),20000)</f>
        <v>20000</v>
      </c>
      <c r="K247" s="32">
        <f t="shared" si="46"/>
        <v>65661</v>
      </c>
      <c r="L247" s="32">
        <f t="shared" si="42"/>
        <v>8000</v>
      </c>
      <c r="M247" s="32">
        <f t="shared" si="50"/>
        <v>2880</v>
      </c>
      <c r="N247" s="33">
        <v>1920</v>
      </c>
      <c r="O247" s="33">
        <f t="shared" si="43"/>
        <v>0</v>
      </c>
      <c r="P247" s="31">
        <v>20000</v>
      </c>
      <c r="Q247" s="31">
        <v>10000</v>
      </c>
      <c r="R247" s="31">
        <v>3823</v>
      </c>
      <c r="S247" s="31">
        <v>14238</v>
      </c>
      <c r="T247" s="34">
        <v>4800</v>
      </c>
      <c r="U247" s="34">
        <v>2</v>
      </c>
      <c r="V247" s="36" t="s">
        <v>521</v>
      </c>
      <c r="Y247"/>
      <c r="Z247"/>
      <c r="AA247"/>
      <c r="AB247"/>
      <c r="AC247"/>
      <c r="AD247"/>
      <c r="AE247"/>
    </row>
    <row r="248" spans="1:31" ht="13.5">
      <c r="A248" s="24" t="s">
        <v>522</v>
      </c>
      <c r="B248" s="25" t="s">
        <v>523</v>
      </c>
      <c r="C248" s="29"/>
      <c r="D248" s="25">
        <v>2</v>
      </c>
      <c r="E248" s="25">
        <v>19</v>
      </c>
      <c r="F248" s="26">
        <v>2431</v>
      </c>
      <c r="G248" s="31">
        <f t="shared" si="41"/>
        <v>181149</v>
      </c>
      <c r="H248" s="31">
        <f t="shared" si="48"/>
        <v>90000</v>
      </c>
      <c r="I248" s="31">
        <f t="shared" si="49"/>
        <v>67200</v>
      </c>
      <c r="J248" s="32">
        <f>IF(F248&gt;=500,IF(AND(F248&gt;=3000),30000,20000),20000)</f>
        <v>20000</v>
      </c>
      <c r="K248" s="32">
        <f t="shared" si="46"/>
        <v>91149</v>
      </c>
      <c r="L248" s="32">
        <f t="shared" si="42"/>
        <v>19000</v>
      </c>
      <c r="M248" s="32">
        <f t="shared" si="50"/>
        <v>4200</v>
      </c>
      <c r="N248" s="33">
        <v>1920</v>
      </c>
      <c r="O248" s="33">
        <f t="shared" si="43"/>
        <v>15000</v>
      </c>
      <c r="P248" s="31">
        <v>20000</v>
      </c>
      <c r="Q248" s="31">
        <v>10000</v>
      </c>
      <c r="R248" s="20">
        <v>6610</v>
      </c>
      <c r="S248" s="31">
        <v>11219</v>
      </c>
      <c r="T248" s="34">
        <v>3200</v>
      </c>
      <c r="U248" s="21">
        <v>2</v>
      </c>
      <c r="V248" s="36" t="s">
        <v>524</v>
      </c>
      <c r="W248" s="37"/>
    </row>
    <row r="249" spans="1:31" ht="13.5">
      <c r="A249" s="24" t="s">
        <v>522</v>
      </c>
      <c r="B249" s="25" t="s">
        <v>525</v>
      </c>
      <c r="C249" s="29" t="s">
        <v>29</v>
      </c>
      <c r="D249" s="25">
        <v>2</v>
      </c>
      <c r="E249" s="25">
        <v>29</v>
      </c>
      <c r="F249" s="26">
        <v>5324</v>
      </c>
      <c r="G249" s="31">
        <f t="shared" si="41"/>
        <v>230414</v>
      </c>
      <c r="H249" s="31">
        <f t="shared" si="48"/>
        <v>120720</v>
      </c>
      <c r="I249" s="31">
        <f t="shared" si="49"/>
        <v>90720</v>
      </c>
      <c r="J249" s="32">
        <v>30000</v>
      </c>
      <c r="K249" s="32">
        <f t="shared" si="46"/>
        <v>109694</v>
      </c>
      <c r="L249" s="32">
        <f t="shared" si="42"/>
        <v>29000</v>
      </c>
      <c r="M249" s="32">
        <f t="shared" si="50"/>
        <v>5400</v>
      </c>
      <c r="N249" s="33">
        <v>1920</v>
      </c>
      <c r="O249" s="33">
        <f t="shared" si="43"/>
        <v>15000</v>
      </c>
      <c r="P249" s="31">
        <v>20000</v>
      </c>
      <c r="Q249" s="31">
        <v>10000</v>
      </c>
      <c r="R249" s="20">
        <v>4960</v>
      </c>
      <c r="S249" s="31">
        <v>11414</v>
      </c>
      <c r="T249" s="34">
        <v>12000</v>
      </c>
      <c r="U249" s="21">
        <v>5</v>
      </c>
      <c r="V249" s="36" t="s">
        <v>526</v>
      </c>
      <c r="W249" s="37"/>
      <c r="Y249" s="37"/>
      <c r="Z249" s="37"/>
      <c r="AA249" s="37"/>
      <c r="AB249" s="37"/>
      <c r="AC249" s="37"/>
      <c r="AD249" s="37"/>
      <c r="AE249" s="37"/>
    </row>
    <row r="250" spans="1:31" ht="13.5">
      <c r="A250" s="24" t="s">
        <v>522</v>
      </c>
      <c r="B250" s="25" t="s">
        <v>527</v>
      </c>
      <c r="C250" s="29"/>
      <c r="D250" s="25">
        <v>1</v>
      </c>
      <c r="E250" s="25">
        <v>16</v>
      </c>
      <c r="F250" s="26">
        <v>2480</v>
      </c>
      <c r="G250" s="31">
        <f t="shared" si="41"/>
        <v>154179</v>
      </c>
      <c r="H250" s="31">
        <f t="shared" si="48"/>
        <v>90000</v>
      </c>
      <c r="I250" s="31">
        <f t="shared" si="49"/>
        <v>67200</v>
      </c>
      <c r="J250" s="32">
        <f>IF(F250&gt;=500,IF(AND(F250&gt;=3000),30000,20000),20000)</f>
        <v>20000</v>
      </c>
      <c r="K250" s="32">
        <f t="shared" si="46"/>
        <v>64179</v>
      </c>
      <c r="L250" s="32">
        <f t="shared" si="42"/>
        <v>16000</v>
      </c>
      <c r="M250" s="32">
        <f t="shared" si="50"/>
        <v>3840</v>
      </c>
      <c r="N250" s="33">
        <v>1920</v>
      </c>
      <c r="O250" s="33">
        <f t="shared" si="43"/>
        <v>0</v>
      </c>
      <c r="P250" s="31">
        <v>20000</v>
      </c>
      <c r="Q250" s="31">
        <v>10000</v>
      </c>
      <c r="R250" s="20">
        <v>2173</v>
      </c>
      <c r="S250" s="31">
        <v>7846</v>
      </c>
      <c r="T250" s="34">
        <v>2400</v>
      </c>
      <c r="U250" s="21">
        <v>1</v>
      </c>
      <c r="V250" s="36" t="s">
        <v>528</v>
      </c>
      <c r="W250" s="37"/>
    </row>
    <row r="251" spans="1:31" ht="13.5">
      <c r="A251" s="24" t="s">
        <v>522</v>
      </c>
      <c r="B251" s="25" t="s">
        <v>529</v>
      </c>
      <c r="C251" s="29"/>
      <c r="D251" s="25">
        <v>1</v>
      </c>
      <c r="E251" s="25">
        <v>18</v>
      </c>
      <c r="F251" s="26">
        <v>2780</v>
      </c>
      <c r="G251" s="31">
        <f t="shared" si="41"/>
        <v>155877</v>
      </c>
      <c r="H251" s="31">
        <f t="shared" si="48"/>
        <v>90000</v>
      </c>
      <c r="I251" s="31">
        <f t="shared" si="49"/>
        <v>67200</v>
      </c>
      <c r="J251" s="32">
        <f>IF(F251&gt;=500,IF(AND(F251&gt;=3000),30000,20000),20000)</f>
        <v>20000</v>
      </c>
      <c r="K251" s="32">
        <f t="shared" si="46"/>
        <v>65877</v>
      </c>
      <c r="L251" s="32">
        <f t="shared" si="42"/>
        <v>18000</v>
      </c>
      <c r="M251" s="32">
        <f t="shared" si="50"/>
        <v>4080</v>
      </c>
      <c r="N251" s="33">
        <v>1920</v>
      </c>
      <c r="O251" s="33">
        <f t="shared" si="43"/>
        <v>0</v>
      </c>
      <c r="P251" s="31">
        <v>20000</v>
      </c>
      <c r="Q251" s="31">
        <v>10000</v>
      </c>
      <c r="R251" s="20">
        <v>7177</v>
      </c>
      <c r="S251" s="31">
        <v>2300</v>
      </c>
      <c r="T251" s="34">
        <v>2400</v>
      </c>
      <c r="U251" s="21">
        <v>1</v>
      </c>
      <c r="V251" s="36" t="s">
        <v>530</v>
      </c>
      <c r="W251" s="37"/>
      <c r="Y251" s="37"/>
      <c r="Z251" s="37"/>
      <c r="AA251" s="37"/>
      <c r="AB251" s="37"/>
      <c r="AC251" s="37"/>
      <c r="AD251" s="37"/>
      <c r="AE251" s="37"/>
    </row>
    <row r="252" spans="1:31" ht="13.5">
      <c r="A252" s="24" t="s">
        <v>522</v>
      </c>
      <c r="B252" s="25" t="s">
        <v>531</v>
      </c>
      <c r="C252" s="29"/>
      <c r="D252" s="25">
        <v>1</v>
      </c>
      <c r="E252" s="25">
        <v>16</v>
      </c>
      <c r="F252" s="26">
        <v>3165</v>
      </c>
      <c r="G252" s="31">
        <f t="shared" si="41"/>
        <v>181840</v>
      </c>
      <c r="H252" s="31">
        <f t="shared" si="48"/>
        <v>120720</v>
      </c>
      <c r="I252" s="31">
        <f t="shared" si="49"/>
        <v>90720</v>
      </c>
      <c r="J252" s="32">
        <f>IF(F252&gt;=500,IF(AND(F252&gt;=3000),30000,20000),20000)</f>
        <v>30000</v>
      </c>
      <c r="K252" s="32">
        <f t="shared" si="46"/>
        <v>61120</v>
      </c>
      <c r="L252" s="32">
        <f t="shared" si="42"/>
        <v>16000</v>
      </c>
      <c r="M252" s="32">
        <f t="shared" si="50"/>
        <v>3840</v>
      </c>
      <c r="N252" s="33">
        <v>1920</v>
      </c>
      <c r="O252" s="33">
        <f t="shared" si="43"/>
        <v>0</v>
      </c>
      <c r="P252" s="31">
        <v>20000</v>
      </c>
      <c r="Q252" s="31">
        <v>10000</v>
      </c>
      <c r="R252" s="20">
        <v>7592</v>
      </c>
      <c r="S252" s="31">
        <v>1768</v>
      </c>
      <c r="T252" s="34">
        <v>0</v>
      </c>
      <c r="U252" s="21">
        <v>0</v>
      </c>
      <c r="V252" s="36" t="s">
        <v>532</v>
      </c>
      <c r="W252" s="37"/>
      <c r="Y252" s="37"/>
      <c r="Z252" s="37"/>
      <c r="AA252" s="37"/>
      <c r="AB252" s="37"/>
      <c r="AC252" s="37"/>
      <c r="AD252" s="37"/>
      <c r="AE252" s="37"/>
    </row>
    <row r="253" spans="1:31" s="37" customFormat="1" ht="13.5">
      <c r="A253" s="24" t="s">
        <v>522</v>
      </c>
      <c r="B253" s="29" t="s">
        <v>533</v>
      </c>
      <c r="C253" s="29"/>
      <c r="D253" s="29">
        <v>2</v>
      </c>
      <c r="E253" s="29">
        <v>18</v>
      </c>
      <c r="F253" s="30">
        <v>1976</v>
      </c>
      <c r="G253" s="31">
        <f t="shared" si="41"/>
        <v>183201</v>
      </c>
      <c r="H253" s="31">
        <f t="shared" si="48"/>
        <v>90000</v>
      </c>
      <c r="I253" s="31">
        <f t="shared" si="49"/>
        <v>55440</v>
      </c>
      <c r="J253" s="32">
        <f>IF(F253&gt;=500,IF(AND(F253&gt;=3000),30000,20000),20000)</f>
        <v>20000</v>
      </c>
      <c r="K253" s="32">
        <f t="shared" si="46"/>
        <v>93201</v>
      </c>
      <c r="L253" s="32">
        <f t="shared" si="42"/>
        <v>18000</v>
      </c>
      <c r="M253" s="32">
        <f t="shared" si="50"/>
        <v>4080</v>
      </c>
      <c r="N253" s="33">
        <v>1920</v>
      </c>
      <c r="O253" s="33">
        <f t="shared" si="43"/>
        <v>15000</v>
      </c>
      <c r="P253" s="31">
        <v>20000</v>
      </c>
      <c r="Q253" s="31">
        <v>10000</v>
      </c>
      <c r="R253" s="31">
        <v>4228</v>
      </c>
      <c r="S253" s="31">
        <v>15173</v>
      </c>
      <c r="T253" s="34">
        <v>4800</v>
      </c>
      <c r="U253" s="34">
        <v>2</v>
      </c>
      <c r="V253" s="36" t="s">
        <v>534</v>
      </c>
      <c r="W253"/>
    </row>
    <row r="254" spans="1:31" s="37" customFormat="1" ht="13.5">
      <c r="A254" s="24" t="s">
        <v>522</v>
      </c>
      <c r="B254" s="29" t="s">
        <v>535</v>
      </c>
      <c r="C254" s="29" t="s">
        <v>29</v>
      </c>
      <c r="D254" s="29">
        <v>1</v>
      </c>
      <c r="E254" s="29">
        <v>10</v>
      </c>
      <c r="F254" s="30">
        <v>933</v>
      </c>
      <c r="G254" s="31">
        <f t="shared" si="41"/>
        <v>156481</v>
      </c>
      <c r="H254" s="31">
        <f t="shared" si="48"/>
        <v>90000</v>
      </c>
      <c r="I254" s="31">
        <f t="shared" si="49"/>
        <v>43680</v>
      </c>
      <c r="J254" s="32">
        <v>30000</v>
      </c>
      <c r="K254" s="32">
        <f t="shared" si="46"/>
        <v>66481</v>
      </c>
      <c r="L254" s="32">
        <f t="shared" si="42"/>
        <v>10000</v>
      </c>
      <c r="M254" s="32">
        <f t="shared" si="50"/>
        <v>3120</v>
      </c>
      <c r="N254" s="33">
        <v>1920</v>
      </c>
      <c r="O254" s="33">
        <f t="shared" si="43"/>
        <v>0</v>
      </c>
      <c r="P254" s="31">
        <v>20000</v>
      </c>
      <c r="Q254" s="31">
        <v>10000</v>
      </c>
      <c r="R254" s="31">
        <v>3523</v>
      </c>
      <c r="S254" s="31">
        <v>10718</v>
      </c>
      <c r="T254" s="34">
        <v>7200</v>
      </c>
      <c r="U254" s="34">
        <v>3</v>
      </c>
      <c r="V254" s="36" t="s">
        <v>536</v>
      </c>
    </row>
    <row r="255" spans="1:31" s="37" customFormat="1" ht="13.5">
      <c r="A255" s="24" t="s">
        <v>522</v>
      </c>
      <c r="B255" s="29" t="s">
        <v>537</v>
      </c>
      <c r="C255" s="29" t="s">
        <v>29</v>
      </c>
      <c r="D255" s="29">
        <v>2</v>
      </c>
      <c r="E255" s="29">
        <v>24</v>
      </c>
      <c r="F255" s="30">
        <v>2336</v>
      </c>
      <c r="G255" s="31">
        <f t="shared" si="41"/>
        <v>207017</v>
      </c>
      <c r="H255" s="31">
        <f t="shared" si="48"/>
        <v>97200</v>
      </c>
      <c r="I255" s="31">
        <f t="shared" si="49"/>
        <v>67200</v>
      </c>
      <c r="J255" s="32">
        <v>30000</v>
      </c>
      <c r="K255" s="32">
        <f t="shared" si="46"/>
        <v>109817</v>
      </c>
      <c r="L255" s="32">
        <f t="shared" si="42"/>
        <v>24000</v>
      </c>
      <c r="M255" s="32">
        <f t="shared" si="50"/>
        <v>4800</v>
      </c>
      <c r="N255" s="33">
        <v>1920</v>
      </c>
      <c r="O255" s="33">
        <f t="shared" si="43"/>
        <v>15000</v>
      </c>
      <c r="P255" s="31">
        <v>20000</v>
      </c>
      <c r="Q255" s="31">
        <v>10000</v>
      </c>
      <c r="R255" s="31">
        <v>6091</v>
      </c>
      <c r="S255" s="31">
        <v>18406</v>
      </c>
      <c r="T255" s="34">
        <v>9600</v>
      </c>
      <c r="U255" s="34">
        <v>4</v>
      </c>
      <c r="V255" s="36" t="s">
        <v>538</v>
      </c>
      <c r="W255"/>
    </row>
    <row r="256" spans="1:31" s="37" customFormat="1" ht="13.5">
      <c r="A256" s="24" t="s">
        <v>522</v>
      </c>
      <c r="B256" s="29" t="s">
        <v>539</v>
      </c>
      <c r="C256" s="29"/>
      <c r="D256" s="29">
        <v>3</v>
      </c>
      <c r="E256" s="29">
        <v>36</v>
      </c>
      <c r="F256" s="30">
        <v>2951</v>
      </c>
      <c r="G256" s="31">
        <f t="shared" si="41"/>
        <v>247443</v>
      </c>
      <c r="H256" s="31">
        <f t="shared" si="48"/>
        <v>90000</v>
      </c>
      <c r="I256" s="31">
        <f t="shared" si="49"/>
        <v>67200</v>
      </c>
      <c r="J256" s="32">
        <f>IF(F256&gt;=500,IF(AND(F256&gt;=3000),30000,20000),20000)</f>
        <v>20000</v>
      </c>
      <c r="K256" s="32">
        <f t="shared" ref="K256:K319" si="51">SUM(L256:T256)</f>
        <v>157443</v>
      </c>
      <c r="L256" s="32">
        <f t="shared" si="42"/>
        <v>36000</v>
      </c>
      <c r="M256" s="32">
        <f t="shared" si="50"/>
        <v>6240</v>
      </c>
      <c r="N256" s="33">
        <v>1920</v>
      </c>
      <c r="O256" s="33">
        <f t="shared" si="43"/>
        <v>30000</v>
      </c>
      <c r="P256" s="31">
        <v>20000</v>
      </c>
      <c r="Q256" s="31">
        <v>10000</v>
      </c>
      <c r="R256" s="31">
        <v>13199</v>
      </c>
      <c r="S256" s="31">
        <v>25684</v>
      </c>
      <c r="T256" s="34">
        <v>14400</v>
      </c>
      <c r="U256" s="34">
        <v>6</v>
      </c>
      <c r="V256" s="36" t="s">
        <v>540</v>
      </c>
    </row>
    <row r="257" spans="1:31" s="37" customFormat="1" ht="13.5">
      <c r="A257" s="24" t="s">
        <v>522</v>
      </c>
      <c r="B257" s="29" t="s">
        <v>541</v>
      </c>
      <c r="C257" s="29" t="s">
        <v>29</v>
      </c>
      <c r="D257" s="29">
        <v>2</v>
      </c>
      <c r="E257" s="29">
        <v>27</v>
      </c>
      <c r="F257" s="30">
        <v>2309</v>
      </c>
      <c r="G257" s="31">
        <f t="shared" si="41"/>
        <v>218429</v>
      </c>
      <c r="H257" s="31">
        <f t="shared" si="48"/>
        <v>97200</v>
      </c>
      <c r="I257" s="31">
        <f t="shared" si="49"/>
        <v>67200</v>
      </c>
      <c r="J257" s="32">
        <v>30000</v>
      </c>
      <c r="K257" s="32">
        <f t="shared" si="51"/>
        <v>121229</v>
      </c>
      <c r="L257" s="32">
        <f t="shared" si="42"/>
        <v>27000</v>
      </c>
      <c r="M257" s="32">
        <f t="shared" si="50"/>
        <v>5160</v>
      </c>
      <c r="N257" s="33">
        <v>1920</v>
      </c>
      <c r="O257" s="33">
        <f t="shared" si="43"/>
        <v>15000</v>
      </c>
      <c r="P257" s="31">
        <v>20000</v>
      </c>
      <c r="Q257" s="31">
        <v>10000</v>
      </c>
      <c r="R257" s="31">
        <v>10000</v>
      </c>
      <c r="S257" s="31">
        <v>20149</v>
      </c>
      <c r="T257" s="34">
        <v>12000</v>
      </c>
      <c r="U257" s="34">
        <v>5</v>
      </c>
      <c r="V257" s="36" t="s">
        <v>542</v>
      </c>
      <c r="W257" s="39"/>
    </row>
    <row r="258" spans="1:31" s="37" customFormat="1" ht="13.5">
      <c r="A258" s="24" t="s">
        <v>522</v>
      </c>
      <c r="B258" s="29" t="s">
        <v>543</v>
      </c>
      <c r="C258" s="29"/>
      <c r="D258" s="29">
        <v>3</v>
      </c>
      <c r="E258" s="29">
        <v>24</v>
      </c>
      <c r="F258" s="30">
        <v>4156</v>
      </c>
      <c r="G258" s="31">
        <f t="shared" si="41"/>
        <v>227508</v>
      </c>
      <c r="H258" s="31">
        <f t="shared" si="48"/>
        <v>120720</v>
      </c>
      <c r="I258" s="31">
        <f t="shared" si="49"/>
        <v>90720</v>
      </c>
      <c r="J258" s="32">
        <f>IF(F258&gt;=500,IF(AND(F258&gt;=3000),30000,20000),20000)</f>
        <v>30000</v>
      </c>
      <c r="K258" s="32">
        <f t="shared" si="51"/>
        <v>106788</v>
      </c>
      <c r="L258" s="32">
        <f t="shared" si="42"/>
        <v>24000</v>
      </c>
      <c r="M258" s="32">
        <f t="shared" si="50"/>
        <v>4800</v>
      </c>
      <c r="N258" s="33">
        <v>1920</v>
      </c>
      <c r="O258" s="33">
        <f t="shared" si="43"/>
        <v>30000</v>
      </c>
      <c r="P258" s="31">
        <v>20000</v>
      </c>
      <c r="Q258" s="31">
        <v>10000</v>
      </c>
      <c r="R258" s="31">
        <v>3796</v>
      </c>
      <c r="S258" s="31">
        <v>272</v>
      </c>
      <c r="T258" s="34">
        <v>12000</v>
      </c>
      <c r="U258" s="34">
        <v>5</v>
      </c>
      <c r="V258" s="36" t="s">
        <v>544</v>
      </c>
      <c r="W258"/>
    </row>
    <row r="259" spans="1:31" s="37" customFormat="1" ht="13.5">
      <c r="A259" s="24" t="s">
        <v>522</v>
      </c>
      <c r="B259" s="29" t="s">
        <v>545</v>
      </c>
      <c r="C259" s="29"/>
      <c r="D259" s="29">
        <v>1</v>
      </c>
      <c r="E259" s="29">
        <v>17</v>
      </c>
      <c r="F259" s="30">
        <v>2904</v>
      </c>
      <c r="G259" s="31">
        <f t="shared" si="41"/>
        <v>159693</v>
      </c>
      <c r="H259" s="31">
        <f t="shared" si="48"/>
        <v>90000</v>
      </c>
      <c r="I259" s="31">
        <f t="shared" si="49"/>
        <v>67200</v>
      </c>
      <c r="J259" s="32">
        <f>IF(F259&gt;=500,IF(AND(F259&gt;=3000),30000,20000),20000)</f>
        <v>20000</v>
      </c>
      <c r="K259" s="32">
        <f t="shared" si="51"/>
        <v>69693</v>
      </c>
      <c r="L259" s="32">
        <f t="shared" si="42"/>
        <v>17000</v>
      </c>
      <c r="M259" s="32">
        <f t="shared" si="50"/>
        <v>3960</v>
      </c>
      <c r="N259" s="33">
        <v>1920</v>
      </c>
      <c r="O259" s="33">
        <f t="shared" si="43"/>
        <v>0</v>
      </c>
      <c r="P259" s="31">
        <v>20000</v>
      </c>
      <c r="Q259" s="31">
        <v>10000</v>
      </c>
      <c r="R259" s="31">
        <v>8527</v>
      </c>
      <c r="S259" s="31">
        <v>1086</v>
      </c>
      <c r="T259" s="34">
        <v>7200</v>
      </c>
      <c r="U259" s="34">
        <v>3</v>
      </c>
      <c r="V259" s="36" t="s">
        <v>546</v>
      </c>
      <c r="W259"/>
    </row>
    <row r="260" spans="1:31" s="37" customFormat="1" ht="13.5">
      <c r="A260" s="24" t="s">
        <v>522</v>
      </c>
      <c r="B260" s="29" t="s">
        <v>547</v>
      </c>
      <c r="C260" s="29"/>
      <c r="D260" s="29">
        <v>1</v>
      </c>
      <c r="E260" s="29">
        <v>18</v>
      </c>
      <c r="F260" s="30">
        <v>2955</v>
      </c>
      <c r="G260" s="31">
        <f t="shared" si="41"/>
        <v>150990</v>
      </c>
      <c r="H260" s="31">
        <f t="shared" si="48"/>
        <v>90000</v>
      </c>
      <c r="I260" s="31">
        <f t="shared" si="49"/>
        <v>67200</v>
      </c>
      <c r="J260" s="32">
        <f>IF(F260&gt;=500,IF(AND(F260&gt;=3000),30000,20000),20000)</f>
        <v>20000</v>
      </c>
      <c r="K260" s="32">
        <f t="shared" si="51"/>
        <v>60990</v>
      </c>
      <c r="L260" s="32">
        <f t="shared" si="42"/>
        <v>18000</v>
      </c>
      <c r="M260" s="32">
        <f t="shared" si="50"/>
        <v>4080</v>
      </c>
      <c r="N260" s="33">
        <v>1920</v>
      </c>
      <c r="O260" s="33">
        <f t="shared" si="43"/>
        <v>0</v>
      </c>
      <c r="P260" s="31">
        <v>20000</v>
      </c>
      <c r="Q260" s="31">
        <v>10000</v>
      </c>
      <c r="R260" s="31">
        <v>0</v>
      </c>
      <c r="S260" s="31">
        <v>6990</v>
      </c>
      <c r="T260" s="34">
        <v>0</v>
      </c>
      <c r="U260" s="34">
        <v>0</v>
      </c>
      <c r="V260" s="36" t="s">
        <v>548</v>
      </c>
    </row>
    <row r="261" spans="1:31" s="37" customFormat="1" ht="13.5">
      <c r="A261" s="24" t="s">
        <v>522</v>
      </c>
      <c r="B261" s="29" t="s">
        <v>549</v>
      </c>
      <c r="C261" s="29"/>
      <c r="D261" s="29">
        <v>1</v>
      </c>
      <c r="E261" s="29">
        <v>13</v>
      </c>
      <c r="F261" s="30">
        <v>2561</v>
      </c>
      <c r="G261" s="31">
        <f t="shared" si="41"/>
        <v>149014</v>
      </c>
      <c r="H261" s="31">
        <f t="shared" si="48"/>
        <v>90000</v>
      </c>
      <c r="I261" s="31">
        <f t="shared" si="49"/>
        <v>67200</v>
      </c>
      <c r="J261" s="32">
        <f>IF(F261&gt;=500,IF(AND(F261&gt;=3000),30000,20000),20000)</f>
        <v>20000</v>
      </c>
      <c r="K261" s="32">
        <f t="shared" si="51"/>
        <v>59014</v>
      </c>
      <c r="L261" s="32">
        <f t="shared" si="42"/>
        <v>13000</v>
      </c>
      <c r="M261" s="32">
        <f t="shared" si="50"/>
        <v>3480</v>
      </c>
      <c r="N261" s="33">
        <v>1920</v>
      </c>
      <c r="O261" s="33">
        <f t="shared" si="43"/>
        <v>0</v>
      </c>
      <c r="P261" s="31">
        <v>20000</v>
      </c>
      <c r="Q261" s="31">
        <v>10000</v>
      </c>
      <c r="R261" s="31">
        <v>4000</v>
      </c>
      <c r="S261" s="31">
        <v>1814</v>
      </c>
      <c r="T261" s="34">
        <v>4800</v>
      </c>
      <c r="U261" s="34">
        <v>2</v>
      </c>
      <c r="V261" s="36" t="s">
        <v>550</v>
      </c>
      <c r="Y261"/>
      <c r="Z261"/>
      <c r="AA261"/>
      <c r="AB261"/>
      <c r="AC261"/>
      <c r="AD261"/>
      <c r="AE261"/>
    </row>
    <row r="262" spans="1:31" ht="13.5">
      <c r="A262" s="24" t="s">
        <v>551</v>
      </c>
      <c r="B262" s="25" t="s">
        <v>552</v>
      </c>
      <c r="C262" s="29" t="s">
        <v>29</v>
      </c>
      <c r="D262" s="25">
        <v>1</v>
      </c>
      <c r="E262" s="25">
        <v>10</v>
      </c>
      <c r="F262" s="26">
        <v>935</v>
      </c>
      <c r="G262" s="31">
        <f t="shared" ref="G262:G325" si="52">H262+K262</f>
        <v>162695</v>
      </c>
      <c r="H262" s="31">
        <f t="shared" si="48"/>
        <v>90000</v>
      </c>
      <c r="I262" s="31">
        <f t="shared" si="49"/>
        <v>43680</v>
      </c>
      <c r="J262" s="32">
        <v>30000</v>
      </c>
      <c r="K262" s="32">
        <f t="shared" si="51"/>
        <v>72695</v>
      </c>
      <c r="L262" s="32">
        <f t="shared" ref="L262:L325" si="53">E262*1000</f>
        <v>10000</v>
      </c>
      <c r="M262" s="32">
        <f t="shared" si="50"/>
        <v>3120</v>
      </c>
      <c r="N262" s="33">
        <v>1920</v>
      </c>
      <c r="O262" s="33">
        <f t="shared" si="43"/>
        <v>0</v>
      </c>
      <c r="P262" s="31">
        <v>20000</v>
      </c>
      <c r="Q262" s="31">
        <v>10000</v>
      </c>
      <c r="R262" s="20">
        <v>8900</v>
      </c>
      <c r="S262" s="31">
        <v>13955</v>
      </c>
      <c r="T262" s="34">
        <v>4800</v>
      </c>
      <c r="U262" s="21">
        <v>2</v>
      </c>
      <c r="V262" s="36" t="s">
        <v>553</v>
      </c>
      <c r="W262" s="37"/>
      <c r="Y262" s="37"/>
      <c r="Z262" s="37"/>
      <c r="AA262" s="37"/>
      <c r="AB262" s="37"/>
      <c r="AC262" s="37"/>
      <c r="AD262" s="37"/>
      <c r="AE262" s="37"/>
    </row>
    <row r="263" spans="1:31" ht="13.5">
      <c r="A263" s="24" t="s">
        <v>551</v>
      </c>
      <c r="B263" s="24" t="s">
        <v>554</v>
      </c>
      <c r="C263" s="29" t="s">
        <v>29</v>
      </c>
      <c r="D263" s="25">
        <v>2</v>
      </c>
      <c r="E263" s="25">
        <v>25</v>
      </c>
      <c r="F263" s="26">
        <v>2010</v>
      </c>
      <c r="G263" s="31">
        <f t="shared" si="52"/>
        <v>207595</v>
      </c>
      <c r="H263" s="31">
        <f t="shared" si="48"/>
        <v>97200</v>
      </c>
      <c r="I263" s="31">
        <f t="shared" si="49"/>
        <v>67200</v>
      </c>
      <c r="J263" s="32">
        <v>30000</v>
      </c>
      <c r="K263" s="32">
        <f t="shared" si="51"/>
        <v>110395</v>
      </c>
      <c r="L263" s="32">
        <f t="shared" si="53"/>
        <v>25000</v>
      </c>
      <c r="M263" s="32">
        <f t="shared" si="50"/>
        <v>4920</v>
      </c>
      <c r="N263" s="33">
        <v>1920</v>
      </c>
      <c r="O263" s="33">
        <f t="shared" ref="O263:O326" si="54">(D263-1)*15000</f>
        <v>15000</v>
      </c>
      <c r="P263" s="31">
        <v>20000</v>
      </c>
      <c r="Q263" s="31">
        <v>10000</v>
      </c>
      <c r="R263" s="20">
        <v>8800</v>
      </c>
      <c r="S263" s="31">
        <v>19955</v>
      </c>
      <c r="T263" s="34">
        <v>4800</v>
      </c>
      <c r="U263" s="21">
        <v>2</v>
      </c>
      <c r="V263" s="36" t="s">
        <v>555</v>
      </c>
      <c r="W263" s="37"/>
      <c r="Y263" s="37"/>
      <c r="Z263" s="37"/>
      <c r="AA263" s="37"/>
      <c r="AB263" s="37"/>
      <c r="AC263" s="37"/>
      <c r="AD263" s="37"/>
      <c r="AE263" s="37"/>
    </row>
    <row r="264" spans="1:31" ht="13.5">
      <c r="A264" s="24" t="s">
        <v>551</v>
      </c>
      <c r="B264" s="25" t="s">
        <v>556</v>
      </c>
      <c r="C264" s="29" t="s">
        <v>29</v>
      </c>
      <c r="D264" s="25">
        <v>4</v>
      </c>
      <c r="E264" s="25">
        <v>41</v>
      </c>
      <c r="F264" s="26">
        <v>3944</v>
      </c>
      <c r="G264" s="31">
        <f t="shared" si="52"/>
        <v>303851</v>
      </c>
      <c r="H264" s="31">
        <f t="shared" si="48"/>
        <v>120720</v>
      </c>
      <c r="I264" s="31">
        <f t="shared" si="49"/>
        <v>90720</v>
      </c>
      <c r="J264" s="32">
        <v>30000</v>
      </c>
      <c r="K264" s="32">
        <f t="shared" si="51"/>
        <v>183131</v>
      </c>
      <c r="L264" s="32">
        <f t="shared" si="53"/>
        <v>41000</v>
      </c>
      <c r="M264" s="32">
        <f t="shared" si="50"/>
        <v>6840</v>
      </c>
      <c r="N264" s="33">
        <v>1920</v>
      </c>
      <c r="O264" s="33">
        <f t="shared" si="54"/>
        <v>45000</v>
      </c>
      <c r="P264" s="31">
        <v>20000</v>
      </c>
      <c r="Q264" s="31">
        <v>10000</v>
      </c>
      <c r="R264" s="20">
        <v>13487</v>
      </c>
      <c r="S264" s="31">
        <v>37684</v>
      </c>
      <c r="T264" s="34">
        <v>7200</v>
      </c>
      <c r="U264" s="21">
        <v>3</v>
      </c>
      <c r="V264" s="36" t="s">
        <v>557</v>
      </c>
      <c r="Y264" s="37"/>
      <c r="Z264" s="37"/>
      <c r="AA264" s="37"/>
      <c r="AB264" s="37"/>
      <c r="AC264" s="37"/>
      <c r="AD264" s="37"/>
      <c r="AE264" s="37"/>
    </row>
    <row r="265" spans="1:31">
      <c r="A265" s="24" t="s">
        <v>551</v>
      </c>
      <c r="B265" s="25" t="s">
        <v>558</v>
      </c>
      <c r="C265" s="29" t="s">
        <v>29</v>
      </c>
      <c r="D265" s="25">
        <v>3</v>
      </c>
      <c r="E265" s="53">
        <v>41</v>
      </c>
      <c r="F265" s="26">
        <v>3499</v>
      </c>
      <c r="G265" s="31">
        <f t="shared" si="52"/>
        <v>312267</v>
      </c>
      <c r="H265" s="31">
        <f t="shared" si="48"/>
        <v>120720</v>
      </c>
      <c r="I265" s="31">
        <f t="shared" si="49"/>
        <v>90720</v>
      </c>
      <c r="J265" s="32">
        <v>30000</v>
      </c>
      <c r="K265" s="32">
        <f t="shared" si="51"/>
        <v>191547</v>
      </c>
      <c r="L265" s="32">
        <f t="shared" si="53"/>
        <v>41000</v>
      </c>
      <c r="M265" s="32">
        <f t="shared" si="50"/>
        <v>6840</v>
      </c>
      <c r="N265" s="33">
        <v>1920</v>
      </c>
      <c r="O265" s="33">
        <f t="shared" si="54"/>
        <v>30000</v>
      </c>
      <c r="P265" s="31">
        <v>20000</v>
      </c>
      <c r="Q265" s="31">
        <v>10000</v>
      </c>
      <c r="R265" s="20">
        <v>14525</v>
      </c>
      <c r="S265" s="31">
        <v>50062</v>
      </c>
      <c r="T265" s="34">
        <v>17200</v>
      </c>
      <c r="U265" s="21">
        <v>8</v>
      </c>
      <c r="V265" s="36" t="s">
        <v>559</v>
      </c>
      <c r="W265" s="37"/>
      <c r="Y265" s="44"/>
      <c r="Z265" s="44"/>
      <c r="AA265" s="44"/>
      <c r="AB265" s="44"/>
      <c r="AC265" s="44"/>
      <c r="AD265" s="44"/>
      <c r="AE265" s="44"/>
    </row>
    <row r="266" spans="1:31" ht="13.5">
      <c r="A266" s="24" t="s">
        <v>560</v>
      </c>
      <c r="B266" s="24" t="s">
        <v>561</v>
      </c>
      <c r="C266" s="29" t="s">
        <v>29</v>
      </c>
      <c r="D266" s="25">
        <v>2</v>
      </c>
      <c r="E266" s="25">
        <v>18</v>
      </c>
      <c r="F266" s="26">
        <v>1516</v>
      </c>
      <c r="G266" s="31">
        <f t="shared" si="52"/>
        <v>189920</v>
      </c>
      <c r="H266" s="31">
        <f t="shared" si="48"/>
        <v>90000</v>
      </c>
      <c r="I266" s="31">
        <f t="shared" si="49"/>
        <v>55440</v>
      </c>
      <c r="J266" s="32">
        <v>30000</v>
      </c>
      <c r="K266" s="32">
        <f t="shared" si="51"/>
        <v>99920</v>
      </c>
      <c r="L266" s="32">
        <f t="shared" si="53"/>
        <v>18000</v>
      </c>
      <c r="M266" s="32">
        <f t="shared" si="50"/>
        <v>4080</v>
      </c>
      <c r="N266" s="33">
        <v>1920</v>
      </c>
      <c r="O266" s="33">
        <f t="shared" si="54"/>
        <v>15000</v>
      </c>
      <c r="P266" s="31">
        <v>20000</v>
      </c>
      <c r="Q266" s="31">
        <v>10000</v>
      </c>
      <c r="R266" s="20">
        <v>2874</v>
      </c>
      <c r="S266" s="31">
        <v>19646</v>
      </c>
      <c r="T266" s="34">
        <f>7200+1200</f>
        <v>8400</v>
      </c>
      <c r="U266" s="21">
        <v>3</v>
      </c>
      <c r="V266" s="36" t="s">
        <v>562</v>
      </c>
      <c r="W266" s="37"/>
      <c r="Y266" s="37"/>
      <c r="Z266" s="37"/>
      <c r="AA266" s="37"/>
      <c r="AB266" s="37"/>
      <c r="AC266" s="37"/>
      <c r="AD266" s="37"/>
      <c r="AE266" s="37"/>
    </row>
    <row r="267" spans="1:31" ht="13.5">
      <c r="A267" s="24" t="s">
        <v>560</v>
      </c>
      <c r="B267" s="25" t="s">
        <v>563</v>
      </c>
      <c r="C267" s="29"/>
      <c r="D267" s="25">
        <v>1</v>
      </c>
      <c r="E267" s="25">
        <v>9</v>
      </c>
      <c r="F267" s="26">
        <v>1105</v>
      </c>
      <c r="G267" s="31">
        <f t="shared" si="52"/>
        <v>141793</v>
      </c>
      <c r="H267" s="31">
        <f t="shared" si="48"/>
        <v>90000</v>
      </c>
      <c r="I267" s="31">
        <f t="shared" si="49"/>
        <v>55440</v>
      </c>
      <c r="J267" s="32">
        <f>IF(F267&gt;=500,IF(AND(F267&gt;=3000),30000,20000),20000)</f>
        <v>20000</v>
      </c>
      <c r="K267" s="32">
        <f t="shared" si="51"/>
        <v>51793</v>
      </c>
      <c r="L267" s="32">
        <f t="shared" si="53"/>
        <v>9000</v>
      </c>
      <c r="M267" s="32">
        <f t="shared" si="50"/>
        <v>3000</v>
      </c>
      <c r="N267" s="33">
        <v>1920</v>
      </c>
      <c r="O267" s="33">
        <f t="shared" si="54"/>
        <v>0</v>
      </c>
      <c r="P267" s="31">
        <v>20000</v>
      </c>
      <c r="Q267" s="31">
        <v>10000</v>
      </c>
      <c r="R267" s="20">
        <v>0</v>
      </c>
      <c r="S267" s="31">
        <v>5473</v>
      </c>
      <c r="T267" s="34">
        <v>2400</v>
      </c>
      <c r="U267" s="21">
        <v>1</v>
      </c>
      <c r="V267" s="36" t="s">
        <v>564</v>
      </c>
      <c r="W267" s="37"/>
    </row>
    <row r="268" spans="1:31" ht="13.5">
      <c r="A268" s="24" t="s">
        <v>560</v>
      </c>
      <c r="B268" s="25" t="s">
        <v>565</v>
      </c>
      <c r="C268" s="29"/>
      <c r="D268" s="25">
        <v>1</v>
      </c>
      <c r="E268" s="25">
        <v>15</v>
      </c>
      <c r="F268" s="26">
        <v>2618</v>
      </c>
      <c r="G268" s="31">
        <f t="shared" si="52"/>
        <v>167187</v>
      </c>
      <c r="H268" s="31">
        <f t="shared" si="48"/>
        <v>90000</v>
      </c>
      <c r="I268" s="31">
        <f t="shared" si="49"/>
        <v>67200</v>
      </c>
      <c r="J268" s="32">
        <f>IF(F268&gt;=500,IF(AND(F268&gt;=3000),30000,20000),20000)</f>
        <v>20000</v>
      </c>
      <c r="K268" s="32">
        <f t="shared" si="51"/>
        <v>77187</v>
      </c>
      <c r="L268" s="32">
        <f t="shared" si="53"/>
        <v>15000</v>
      </c>
      <c r="M268" s="32">
        <f t="shared" si="50"/>
        <v>3720</v>
      </c>
      <c r="N268" s="33">
        <v>1920</v>
      </c>
      <c r="O268" s="33">
        <f t="shared" si="54"/>
        <v>0</v>
      </c>
      <c r="P268" s="31">
        <v>20000</v>
      </c>
      <c r="Q268" s="31">
        <v>10000</v>
      </c>
      <c r="R268" s="20">
        <v>0</v>
      </c>
      <c r="S268" s="31">
        <v>24147</v>
      </c>
      <c r="T268" s="34">
        <v>2400</v>
      </c>
      <c r="U268" s="21">
        <v>1</v>
      </c>
      <c r="V268" s="36" t="s">
        <v>566</v>
      </c>
      <c r="W268" s="37"/>
    </row>
    <row r="269" spans="1:31" ht="13.5">
      <c r="A269" s="24" t="s">
        <v>560</v>
      </c>
      <c r="B269" s="24" t="s">
        <v>567</v>
      </c>
      <c r="C269" s="29" t="s">
        <v>29</v>
      </c>
      <c r="D269" s="25">
        <v>4</v>
      </c>
      <c r="E269" s="25">
        <v>33</v>
      </c>
      <c r="F269" s="26">
        <v>3617</v>
      </c>
      <c r="G269" s="31">
        <f t="shared" si="52"/>
        <v>293921</v>
      </c>
      <c r="H269" s="31">
        <f t="shared" si="48"/>
        <v>120720</v>
      </c>
      <c r="I269" s="31">
        <f t="shared" si="49"/>
        <v>90720</v>
      </c>
      <c r="J269" s="32">
        <v>30000</v>
      </c>
      <c r="K269" s="32">
        <f t="shared" si="51"/>
        <v>173201</v>
      </c>
      <c r="L269" s="32">
        <f t="shared" si="53"/>
        <v>33000</v>
      </c>
      <c r="M269" s="32">
        <f t="shared" si="50"/>
        <v>5880</v>
      </c>
      <c r="N269" s="33">
        <v>1920</v>
      </c>
      <c r="O269" s="33">
        <f t="shared" si="54"/>
        <v>45000</v>
      </c>
      <c r="P269" s="31">
        <v>20000</v>
      </c>
      <c r="Q269" s="31">
        <v>10000</v>
      </c>
      <c r="R269" s="20">
        <v>13500</v>
      </c>
      <c r="S269" s="31">
        <v>24701</v>
      </c>
      <c r="T269" s="34">
        <f>16800+2400</f>
        <v>19200</v>
      </c>
      <c r="U269" s="21">
        <v>7</v>
      </c>
      <c r="V269" s="36" t="s">
        <v>568</v>
      </c>
      <c r="W269" s="37"/>
      <c r="Y269" s="37"/>
      <c r="Z269" s="37"/>
      <c r="AA269" s="37"/>
      <c r="AB269" s="37"/>
      <c r="AC269" s="37"/>
      <c r="AD269" s="37"/>
      <c r="AE269" s="37"/>
    </row>
    <row r="270" spans="1:31" ht="13.5">
      <c r="A270" s="24" t="s">
        <v>560</v>
      </c>
      <c r="B270" s="25" t="s">
        <v>569</v>
      </c>
      <c r="C270" s="29"/>
      <c r="D270" s="25">
        <v>1</v>
      </c>
      <c r="E270" s="25">
        <v>10</v>
      </c>
      <c r="F270" s="26">
        <v>1479</v>
      </c>
      <c r="G270" s="31">
        <f t="shared" si="52"/>
        <v>148596</v>
      </c>
      <c r="H270" s="31">
        <f t="shared" si="48"/>
        <v>90000</v>
      </c>
      <c r="I270" s="31">
        <f t="shared" si="49"/>
        <v>55440</v>
      </c>
      <c r="J270" s="32">
        <f>IF(F270&gt;=500,IF(AND(F270&gt;=3000),30000,20000),20000)</f>
        <v>20000</v>
      </c>
      <c r="K270" s="32">
        <f t="shared" si="51"/>
        <v>58596</v>
      </c>
      <c r="L270" s="32">
        <f t="shared" si="53"/>
        <v>10000</v>
      </c>
      <c r="M270" s="32">
        <f t="shared" si="50"/>
        <v>3120</v>
      </c>
      <c r="N270" s="33">
        <v>1920</v>
      </c>
      <c r="O270" s="33">
        <f t="shared" si="54"/>
        <v>0</v>
      </c>
      <c r="P270" s="31">
        <v>20000</v>
      </c>
      <c r="Q270" s="31">
        <v>10000</v>
      </c>
      <c r="R270" s="20">
        <v>2994</v>
      </c>
      <c r="S270" s="31">
        <v>8162</v>
      </c>
      <c r="T270" s="34">
        <v>2400</v>
      </c>
      <c r="U270" s="21">
        <v>1</v>
      </c>
      <c r="V270" s="36" t="s">
        <v>570</v>
      </c>
      <c r="W270" s="37"/>
    </row>
    <row r="271" spans="1:31" ht="13.5">
      <c r="A271" s="24" t="s">
        <v>560</v>
      </c>
      <c r="B271" s="24" t="s">
        <v>571</v>
      </c>
      <c r="C271" s="29"/>
      <c r="D271" s="25">
        <v>2</v>
      </c>
      <c r="E271" s="25">
        <v>21</v>
      </c>
      <c r="F271" s="26">
        <v>1704</v>
      </c>
      <c r="G271" s="31">
        <f t="shared" si="52"/>
        <v>198241</v>
      </c>
      <c r="H271" s="31">
        <f t="shared" si="48"/>
        <v>90000</v>
      </c>
      <c r="I271" s="31">
        <f t="shared" si="49"/>
        <v>55440</v>
      </c>
      <c r="J271" s="32">
        <f>IF(F271&gt;=500,IF(AND(F271&gt;=3000),30000,20000),20000)</f>
        <v>20000</v>
      </c>
      <c r="K271" s="32">
        <f t="shared" si="51"/>
        <v>108241</v>
      </c>
      <c r="L271" s="32">
        <f t="shared" si="53"/>
        <v>21000</v>
      </c>
      <c r="M271" s="32">
        <f t="shared" si="50"/>
        <v>4440</v>
      </c>
      <c r="N271" s="33">
        <v>1920</v>
      </c>
      <c r="O271" s="33">
        <f t="shared" si="54"/>
        <v>15000</v>
      </c>
      <c r="P271" s="31">
        <v>20000</v>
      </c>
      <c r="Q271" s="31">
        <v>10000</v>
      </c>
      <c r="R271" s="20">
        <v>8999</v>
      </c>
      <c r="S271" s="31">
        <v>19682</v>
      </c>
      <c r="T271" s="34">
        <v>7200</v>
      </c>
      <c r="U271" s="21">
        <v>3</v>
      </c>
      <c r="V271" s="36" t="s">
        <v>572</v>
      </c>
      <c r="W271" s="37"/>
    </row>
    <row r="272" spans="1:31" ht="13.5">
      <c r="A272" s="24" t="s">
        <v>560</v>
      </c>
      <c r="B272" s="25" t="s">
        <v>573</v>
      </c>
      <c r="C272" s="29" t="s">
        <v>29</v>
      </c>
      <c r="D272" s="25">
        <v>2</v>
      </c>
      <c r="E272" s="25">
        <v>19</v>
      </c>
      <c r="F272" s="26">
        <v>1994</v>
      </c>
      <c r="G272" s="31">
        <f t="shared" si="52"/>
        <v>201664</v>
      </c>
      <c r="H272" s="31">
        <f t="shared" si="48"/>
        <v>90000</v>
      </c>
      <c r="I272" s="31">
        <f t="shared" si="49"/>
        <v>55440</v>
      </c>
      <c r="J272" s="32">
        <v>30000</v>
      </c>
      <c r="K272" s="32">
        <f t="shared" si="51"/>
        <v>111664</v>
      </c>
      <c r="L272" s="32">
        <f t="shared" si="53"/>
        <v>19000</v>
      </c>
      <c r="M272" s="32">
        <f t="shared" si="50"/>
        <v>4200</v>
      </c>
      <c r="N272" s="33">
        <v>1920</v>
      </c>
      <c r="O272" s="33">
        <f t="shared" si="54"/>
        <v>15000</v>
      </c>
      <c r="P272" s="31">
        <v>20000</v>
      </c>
      <c r="Q272" s="31">
        <v>10000</v>
      </c>
      <c r="R272" s="20">
        <v>16700</v>
      </c>
      <c r="S272" s="31">
        <v>15244</v>
      </c>
      <c r="T272" s="34">
        <v>9600</v>
      </c>
      <c r="U272" s="21">
        <v>4</v>
      </c>
      <c r="V272" s="36" t="s">
        <v>574</v>
      </c>
      <c r="W272" s="37"/>
      <c r="Y272" s="37"/>
      <c r="Z272" s="37"/>
      <c r="AA272" s="37"/>
      <c r="AB272" s="37"/>
      <c r="AC272" s="37"/>
      <c r="AD272" s="37"/>
      <c r="AE272" s="37"/>
    </row>
    <row r="273" spans="1:31" s="37" customFormat="1" ht="13.5">
      <c r="A273" s="24" t="s">
        <v>560</v>
      </c>
      <c r="B273" s="29" t="s">
        <v>575</v>
      </c>
      <c r="C273" s="29" t="s">
        <v>29</v>
      </c>
      <c r="D273" s="29">
        <v>1</v>
      </c>
      <c r="E273" s="29">
        <v>11</v>
      </c>
      <c r="F273" s="30">
        <v>1805</v>
      </c>
      <c r="G273" s="31">
        <f t="shared" si="52"/>
        <v>158612</v>
      </c>
      <c r="H273" s="31">
        <f t="shared" si="48"/>
        <v>90000</v>
      </c>
      <c r="I273" s="31">
        <f t="shared" si="49"/>
        <v>55440</v>
      </c>
      <c r="J273" s="32">
        <v>30000</v>
      </c>
      <c r="K273" s="32">
        <f t="shared" si="51"/>
        <v>68612</v>
      </c>
      <c r="L273" s="32">
        <f t="shared" si="53"/>
        <v>11000</v>
      </c>
      <c r="M273" s="32">
        <f t="shared" si="50"/>
        <v>3240</v>
      </c>
      <c r="N273" s="33">
        <v>1920</v>
      </c>
      <c r="O273" s="33">
        <f t="shared" si="54"/>
        <v>0</v>
      </c>
      <c r="P273" s="31">
        <v>20000</v>
      </c>
      <c r="Q273" s="31">
        <v>10000</v>
      </c>
      <c r="R273" s="31">
        <v>6000</v>
      </c>
      <c r="S273" s="31">
        <v>14052</v>
      </c>
      <c r="T273" s="34">
        <v>2400</v>
      </c>
      <c r="U273" s="34">
        <v>1</v>
      </c>
      <c r="V273" s="36" t="s">
        <v>576</v>
      </c>
    </row>
    <row r="274" spans="1:31" ht="13.5">
      <c r="A274" s="24" t="s">
        <v>577</v>
      </c>
      <c r="B274" s="25" t="s">
        <v>578</v>
      </c>
      <c r="C274" s="29"/>
      <c r="D274" s="25">
        <v>1</v>
      </c>
      <c r="E274" s="25">
        <v>20</v>
      </c>
      <c r="F274" s="26">
        <v>1708</v>
      </c>
      <c r="G274" s="31">
        <f t="shared" si="52"/>
        <v>160581</v>
      </c>
      <c r="H274" s="31">
        <f t="shared" si="48"/>
        <v>90000</v>
      </c>
      <c r="I274" s="31">
        <f t="shared" si="49"/>
        <v>55440</v>
      </c>
      <c r="J274" s="32">
        <f>IF(F274&gt;=500,IF(AND(F274&gt;=3000),30000,20000),20000)</f>
        <v>20000</v>
      </c>
      <c r="K274" s="32">
        <f t="shared" si="51"/>
        <v>70581</v>
      </c>
      <c r="L274" s="32">
        <f t="shared" si="53"/>
        <v>20000</v>
      </c>
      <c r="M274" s="32">
        <f t="shared" si="50"/>
        <v>4320</v>
      </c>
      <c r="N274" s="33">
        <v>1920</v>
      </c>
      <c r="O274" s="33">
        <f t="shared" si="54"/>
        <v>0</v>
      </c>
      <c r="P274" s="31">
        <v>20000</v>
      </c>
      <c r="Q274" s="31">
        <v>10000</v>
      </c>
      <c r="R274" s="20">
        <v>2500</v>
      </c>
      <c r="S274" s="31">
        <v>9441</v>
      </c>
      <c r="T274" s="34">
        <v>2400</v>
      </c>
      <c r="U274" s="21">
        <v>1</v>
      </c>
      <c r="V274" s="36" t="s">
        <v>579</v>
      </c>
      <c r="W274" s="37"/>
    </row>
    <row r="275" spans="1:31" ht="13.5">
      <c r="A275" s="24" t="s">
        <v>577</v>
      </c>
      <c r="B275" s="25" t="s">
        <v>580</v>
      </c>
      <c r="C275" s="29"/>
      <c r="D275" s="25">
        <v>1</v>
      </c>
      <c r="E275" s="25">
        <v>12</v>
      </c>
      <c r="F275" s="26">
        <v>1311</v>
      </c>
      <c r="G275" s="31">
        <f t="shared" si="52"/>
        <v>153754</v>
      </c>
      <c r="H275" s="31">
        <f t="shared" si="48"/>
        <v>90000</v>
      </c>
      <c r="I275" s="31">
        <f t="shared" si="49"/>
        <v>55440</v>
      </c>
      <c r="J275" s="32">
        <f>IF(F275&gt;=500,IF(AND(F275&gt;=3000),30000,20000),20000)</f>
        <v>20000</v>
      </c>
      <c r="K275" s="32">
        <f t="shared" si="51"/>
        <v>63754</v>
      </c>
      <c r="L275" s="32">
        <f t="shared" si="53"/>
        <v>12000</v>
      </c>
      <c r="M275" s="32">
        <f t="shared" si="50"/>
        <v>3360</v>
      </c>
      <c r="N275" s="33">
        <v>1920</v>
      </c>
      <c r="O275" s="33">
        <f t="shared" si="54"/>
        <v>0</v>
      </c>
      <c r="P275" s="31">
        <v>20000</v>
      </c>
      <c r="Q275" s="31">
        <v>10000</v>
      </c>
      <c r="R275" s="20">
        <v>2854</v>
      </c>
      <c r="S275" s="31">
        <v>7820</v>
      </c>
      <c r="T275" s="34">
        <v>5800</v>
      </c>
      <c r="U275" s="21">
        <v>3</v>
      </c>
      <c r="V275" s="36" t="s">
        <v>581</v>
      </c>
      <c r="W275" s="37"/>
    </row>
    <row r="276" spans="1:31" ht="13.5">
      <c r="A276" s="24" t="s">
        <v>577</v>
      </c>
      <c r="B276" s="25" t="s">
        <v>582</v>
      </c>
      <c r="C276" s="29" t="s">
        <v>29</v>
      </c>
      <c r="D276" s="25">
        <v>2</v>
      </c>
      <c r="E276" s="25">
        <v>19</v>
      </c>
      <c r="F276" s="26">
        <v>2575</v>
      </c>
      <c r="G276" s="31">
        <f t="shared" si="52"/>
        <v>189594</v>
      </c>
      <c r="H276" s="31">
        <f t="shared" si="48"/>
        <v>97200</v>
      </c>
      <c r="I276" s="31">
        <f t="shared" si="49"/>
        <v>67200</v>
      </c>
      <c r="J276" s="32">
        <v>30000</v>
      </c>
      <c r="K276" s="32">
        <f t="shared" si="51"/>
        <v>92394</v>
      </c>
      <c r="L276" s="32">
        <f t="shared" si="53"/>
        <v>19000</v>
      </c>
      <c r="M276" s="32">
        <f t="shared" si="50"/>
        <v>4200</v>
      </c>
      <c r="N276" s="33">
        <v>1920</v>
      </c>
      <c r="O276" s="33">
        <f t="shared" si="54"/>
        <v>15000</v>
      </c>
      <c r="P276" s="31">
        <v>20000</v>
      </c>
      <c r="Q276" s="31">
        <v>10000</v>
      </c>
      <c r="R276" s="20">
        <v>5439</v>
      </c>
      <c r="S276" s="31">
        <v>9635</v>
      </c>
      <c r="T276" s="34">
        <v>7200</v>
      </c>
      <c r="U276" s="21">
        <v>3</v>
      </c>
      <c r="V276" s="36" t="s">
        <v>583</v>
      </c>
      <c r="W276" s="37"/>
      <c r="Y276" s="37"/>
      <c r="Z276" s="37"/>
      <c r="AA276" s="37"/>
      <c r="AB276" s="37"/>
      <c r="AC276" s="37"/>
      <c r="AD276" s="37"/>
      <c r="AE276" s="37"/>
    </row>
    <row r="277" spans="1:31" ht="13.5">
      <c r="A277" s="24" t="s">
        <v>577</v>
      </c>
      <c r="B277" s="24" t="s">
        <v>584</v>
      </c>
      <c r="C277" s="29" t="s">
        <v>29</v>
      </c>
      <c r="D277" s="25">
        <v>3</v>
      </c>
      <c r="E277" s="25">
        <v>17</v>
      </c>
      <c r="F277" s="26">
        <v>1998</v>
      </c>
      <c r="G277" s="31">
        <f t="shared" si="52"/>
        <v>229685</v>
      </c>
      <c r="H277" s="31">
        <f t="shared" si="48"/>
        <v>90000</v>
      </c>
      <c r="I277" s="31">
        <f t="shared" si="49"/>
        <v>55440</v>
      </c>
      <c r="J277" s="32">
        <v>30000</v>
      </c>
      <c r="K277" s="32">
        <f t="shared" si="51"/>
        <v>139685</v>
      </c>
      <c r="L277" s="32">
        <f t="shared" si="53"/>
        <v>17000</v>
      </c>
      <c r="M277" s="32">
        <f t="shared" si="50"/>
        <v>3960</v>
      </c>
      <c r="N277" s="33">
        <v>1920</v>
      </c>
      <c r="O277" s="33">
        <f t="shared" si="54"/>
        <v>30000</v>
      </c>
      <c r="P277" s="31">
        <v>20000</v>
      </c>
      <c r="Q277" s="31">
        <v>10000</v>
      </c>
      <c r="R277" s="20">
        <v>17622</v>
      </c>
      <c r="S277" s="31">
        <v>27183</v>
      </c>
      <c r="T277" s="34">
        <v>12000</v>
      </c>
      <c r="U277" s="21">
        <v>5</v>
      </c>
      <c r="V277" s="36" t="s">
        <v>585</v>
      </c>
      <c r="W277" s="37"/>
      <c r="Y277" s="37"/>
      <c r="Z277" s="37"/>
      <c r="AA277" s="37"/>
      <c r="AB277" s="37"/>
      <c r="AC277" s="37"/>
      <c r="AD277" s="37"/>
      <c r="AE277" s="37"/>
    </row>
    <row r="278" spans="1:31" ht="13.5">
      <c r="A278" s="24" t="s">
        <v>577</v>
      </c>
      <c r="B278" s="25" t="s">
        <v>586</v>
      </c>
      <c r="C278" s="29"/>
      <c r="D278" s="25">
        <v>3</v>
      </c>
      <c r="E278" s="25">
        <v>35</v>
      </c>
      <c r="F278" s="26">
        <v>5258</v>
      </c>
      <c r="G278" s="31">
        <f t="shared" si="52"/>
        <v>263908</v>
      </c>
      <c r="H278" s="31">
        <f t="shared" si="48"/>
        <v>120720</v>
      </c>
      <c r="I278" s="31">
        <f t="shared" si="49"/>
        <v>90720</v>
      </c>
      <c r="J278" s="32">
        <f>IF(F278&gt;=500,IF(AND(F278&gt;=3000),30000,20000),20000)</f>
        <v>30000</v>
      </c>
      <c r="K278" s="32">
        <f t="shared" si="51"/>
        <v>143188</v>
      </c>
      <c r="L278" s="32">
        <f t="shared" si="53"/>
        <v>35000</v>
      </c>
      <c r="M278" s="32">
        <f t="shared" si="50"/>
        <v>6120</v>
      </c>
      <c r="N278" s="33">
        <v>1920</v>
      </c>
      <c r="O278" s="33">
        <f t="shared" si="54"/>
        <v>30000</v>
      </c>
      <c r="P278" s="31">
        <v>20000</v>
      </c>
      <c r="Q278" s="31">
        <v>10000</v>
      </c>
      <c r="R278" s="20">
        <v>14750</v>
      </c>
      <c r="S278" s="31">
        <v>20598</v>
      </c>
      <c r="T278" s="34">
        <v>4800</v>
      </c>
      <c r="U278" s="21">
        <v>2</v>
      </c>
      <c r="V278" s="36" t="s">
        <v>587</v>
      </c>
    </row>
    <row r="279" spans="1:31" ht="13.5">
      <c r="A279" s="24" t="s">
        <v>577</v>
      </c>
      <c r="B279" s="25" t="s">
        <v>588</v>
      </c>
      <c r="C279" s="29"/>
      <c r="D279" s="25">
        <v>1</v>
      </c>
      <c r="E279" s="25">
        <v>13</v>
      </c>
      <c r="F279" s="26">
        <v>1490</v>
      </c>
      <c r="G279" s="31">
        <f t="shared" si="52"/>
        <v>145999</v>
      </c>
      <c r="H279" s="31">
        <f t="shared" si="48"/>
        <v>90000</v>
      </c>
      <c r="I279" s="31">
        <f t="shared" si="49"/>
        <v>55440</v>
      </c>
      <c r="J279" s="32">
        <f>IF(F279&gt;=500,IF(AND(F279&gt;=3000),30000,20000),20000)</f>
        <v>20000</v>
      </c>
      <c r="K279" s="32">
        <f t="shared" si="51"/>
        <v>55999</v>
      </c>
      <c r="L279" s="32">
        <f t="shared" si="53"/>
        <v>13000</v>
      </c>
      <c r="M279" s="32">
        <f t="shared" si="50"/>
        <v>3480</v>
      </c>
      <c r="N279" s="33">
        <v>1920</v>
      </c>
      <c r="O279" s="33">
        <f t="shared" si="54"/>
        <v>0</v>
      </c>
      <c r="P279" s="31">
        <v>20000</v>
      </c>
      <c r="Q279" s="31">
        <v>10000</v>
      </c>
      <c r="R279" s="20">
        <v>399</v>
      </c>
      <c r="S279" s="31">
        <v>0</v>
      </c>
      <c r="T279" s="34">
        <v>7200</v>
      </c>
      <c r="U279" s="21">
        <v>3</v>
      </c>
      <c r="V279" s="36" t="s">
        <v>589</v>
      </c>
      <c r="W279" s="37"/>
    </row>
    <row r="280" spans="1:31" ht="13.5">
      <c r="A280" s="24" t="s">
        <v>577</v>
      </c>
      <c r="B280" s="25" t="s">
        <v>590</v>
      </c>
      <c r="C280" s="29"/>
      <c r="D280" s="25">
        <v>2</v>
      </c>
      <c r="E280" s="25">
        <v>18</v>
      </c>
      <c r="F280" s="26">
        <v>1550</v>
      </c>
      <c r="G280" s="31">
        <f t="shared" si="52"/>
        <v>184269</v>
      </c>
      <c r="H280" s="31">
        <f t="shared" si="48"/>
        <v>90000</v>
      </c>
      <c r="I280" s="31">
        <f t="shared" si="49"/>
        <v>55440</v>
      </c>
      <c r="J280" s="32">
        <f>IF(F280&gt;=500,IF(AND(F280&gt;=3000),30000,20000),20000)</f>
        <v>20000</v>
      </c>
      <c r="K280" s="32">
        <f t="shared" si="51"/>
        <v>94269</v>
      </c>
      <c r="L280" s="32">
        <f t="shared" si="53"/>
        <v>18000</v>
      </c>
      <c r="M280" s="32">
        <f t="shared" si="50"/>
        <v>4080</v>
      </c>
      <c r="N280" s="33">
        <v>1920</v>
      </c>
      <c r="O280" s="33">
        <f t="shared" si="54"/>
        <v>15000</v>
      </c>
      <c r="P280" s="31">
        <v>20000</v>
      </c>
      <c r="Q280" s="31">
        <v>10000</v>
      </c>
      <c r="R280" s="20">
        <v>5304</v>
      </c>
      <c r="S280" s="31">
        <v>15165</v>
      </c>
      <c r="T280" s="34">
        <v>4800</v>
      </c>
      <c r="U280" s="21">
        <v>2</v>
      </c>
      <c r="V280" s="36" t="s">
        <v>591</v>
      </c>
      <c r="W280" s="39"/>
    </row>
    <row r="281" spans="1:31" ht="13.5">
      <c r="A281" s="24" t="s">
        <v>577</v>
      </c>
      <c r="B281" s="25" t="s">
        <v>592</v>
      </c>
      <c r="C281" s="29" t="s">
        <v>29</v>
      </c>
      <c r="D281" s="25">
        <v>1</v>
      </c>
      <c r="E281" s="25">
        <v>10</v>
      </c>
      <c r="F281" s="26">
        <v>1162</v>
      </c>
      <c r="G281" s="31">
        <f t="shared" si="52"/>
        <v>147488</v>
      </c>
      <c r="H281" s="31">
        <f t="shared" si="48"/>
        <v>90000</v>
      </c>
      <c r="I281" s="31">
        <f t="shared" si="49"/>
        <v>55440</v>
      </c>
      <c r="J281" s="32">
        <v>30000</v>
      </c>
      <c r="K281" s="32">
        <f t="shared" si="51"/>
        <v>57488</v>
      </c>
      <c r="L281" s="32">
        <f t="shared" si="53"/>
        <v>10000</v>
      </c>
      <c r="M281" s="32">
        <f t="shared" si="50"/>
        <v>3120</v>
      </c>
      <c r="N281" s="33">
        <v>1920</v>
      </c>
      <c r="O281" s="33">
        <f t="shared" si="54"/>
        <v>0</v>
      </c>
      <c r="P281" s="31">
        <v>20000</v>
      </c>
      <c r="Q281" s="31">
        <v>10000</v>
      </c>
      <c r="R281" s="20">
        <v>5000</v>
      </c>
      <c r="S281" s="31">
        <v>2648</v>
      </c>
      <c r="T281" s="34">
        <v>4800</v>
      </c>
      <c r="U281" s="21">
        <v>2</v>
      </c>
      <c r="V281" s="36" t="s">
        <v>593</v>
      </c>
      <c r="W281" s="37"/>
      <c r="Y281" s="37"/>
      <c r="Z281" s="37"/>
      <c r="AA281" s="37"/>
      <c r="AB281" s="37"/>
      <c r="AC281" s="37"/>
      <c r="AD281" s="37"/>
      <c r="AE281" s="37"/>
    </row>
    <row r="282" spans="1:31" ht="13.5">
      <c r="A282" s="24" t="s">
        <v>577</v>
      </c>
      <c r="B282" s="25" t="s">
        <v>594</v>
      </c>
      <c r="C282" s="29" t="s">
        <v>29</v>
      </c>
      <c r="D282" s="25">
        <v>2</v>
      </c>
      <c r="E282" s="25">
        <v>15</v>
      </c>
      <c r="F282" s="26">
        <v>1463</v>
      </c>
      <c r="G282" s="31">
        <f t="shared" si="52"/>
        <v>183047</v>
      </c>
      <c r="H282" s="31">
        <f t="shared" si="48"/>
        <v>90000</v>
      </c>
      <c r="I282" s="31">
        <f t="shared" si="49"/>
        <v>55440</v>
      </c>
      <c r="J282" s="32">
        <v>30000</v>
      </c>
      <c r="K282" s="32">
        <f t="shared" si="51"/>
        <v>93047</v>
      </c>
      <c r="L282" s="32">
        <f t="shared" si="53"/>
        <v>15000</v>
      </c>
      <c r="M282" s="32">
        <f t="shared" si="50"/>
        <v>3720</v>
      </c>
      <c r="N282" s="33">
        <v>1920</v>
      </c>
      <c r="O282" s="33">
        <f t="shared" si="54"/>
        <v>15000</v>
      </c>
      <c r="P282" s="31">
        <v>20000</v>
      </c>
      <c r="Q282" s="31">
        <v>10000</v>
      </c>
      <c r="R282" s="20">
        <v>6101</v>
      </c>
      <c r="S282" s="31">
        <v>14106</v>
      </c>
      <c r="T282" s="34">
        <v>7200</v>
      </c>
      <c r="U282" s="21">
        <v>3</v>
      </c>
      <c r="V282" s="36" t="s">
        <v>595</v>
      </c>
      <c r="Y282" s="37"/>
      <c r="Z282" s="37"/>
      <c r="AA282" s="37"/>
      <c r="AB282" s="37"/>
      <c r="AC282" s="37"/>
      <c r="AD282" s="37"/>
      <c r="AE282" s="37"/>
    </row>
    <row r="283" spans="1:31" ht="13.5">
      <c r="A283" s="24" t="s">
        <v>596</v>
      </c>
      <c r="B283" s="25" t="s">
        <v>597</v>
      </c>
      <c r="C283" s="29" t="s">
        <v>29</v>
      </c>
      <c r="D283" s="25">
        <v>3</v>
      </c>
      <c r="E283" s="25">
        <v>24</v>
      </c>
      <c r="F283" s="26">
        <v>1941</v>
      </c>
      <c r="G283" s="31">
        <f t="shared" si="52"/>
        <v>227920</v>
      </c>
      <c r="H283" s="31">
        <f t="shared" si="48"/>
        <v>90000</v>
      </c>
      <c r="I283" s="31">
        <f t="shared" si="49"/>
        <v>55440</v>
      </c>
      <c r="J283" s="32">
        <v>30000</v>
      </c>
      <c r="K283" s="32">
        <f t="shared" si="51"/>
        <v>137920</v>
      </c>
      <c r="L283" s="32">
        <f t="shared" si="53"/>
        <v>24000</v>
      </c>
      <c r="M283" s="32">
        <f t="shared" si="50"/>
        <v>4800</v>
      </c>
      <c r="N283" s="33">
        <v>1920</v>
      </c>
      <c r="O283" s="33">
        <f t="shared" si="54"/>
        <v>30000</v>
      </c>
      <c r="P283" s="31">
        <v>20000</v>
      </c>
      <c r="Q283" s="31">
        <v>10000</v>
      </c>
      <c r="R283" s="20">
        <v>23500</v>
      </c>
      <c r="S283" s="31">
        <v>6900</v>
      </c>
      <c r="T283" s="34">
        <v>16800</v>
      </c>
      <c r="U283" s="21">
        <v>7</v>
      </c>
      <c r="V283" s="36" t="s">
        <v>598</v>
      </c>
      <c r="W283" s="37"/>
      <c r="Y283" s="37"/>
      <c r="Z283" s="37"/>
      <c r="AA283" s="37"/>
      <c r="AB283" s="37"/>
      <c r="AC283" s="37"/>
      <c r="AD283" s="37"/>
      <c r="AE283" s="37"/>
    </row>
    <row r="284" spans="1:31" ht="13.5">
      <c r="A284" s="24" t="s">
        <v>596</v>
      </c>
      <c r="B284" s="25" t="s">
        <v>599</v>
      </c>
      <c r="C284" s="29"/>
      <c r="D284" s="25">
        <v>1</v>
      </c>
      <c r="E284" s="25">
        <v>11</v>
      </c>
      <c r="F284" s="26">
        <v>1155</v>
      </c>
      <c r="G284" s="31">
        <f t="shared" si="52"/>
        <v>150563</v>
      </c>
      <c r="H284" s="31">
        <f t="shared" si="48"/>
        <v>90000</v>
      </c>
      <c r="I284" s="31">
        <f t="shared" si="49"/>
        <v>55440</v>
      </c>
      <c r="J284" s="32">
        <f>IF(F284&gt;=500,IF(AND(F284&gt;=3000),30000,20000),20000)</f>
        <v>20000</v>
      </c>
      <c r="K284" s="32">
        <f t="shared" si="51"/>
        <v>60563</v>
      </c>
      <c r="L284" s="32">
        <f t="shared" si="53"/>
        <v>11000</v>
      </c>
      <c r="M284" s="32">
        <f t="shared" si="50"/>
        <v>3240</v>
      </c>
      <c r="N284" s="33">
        <v>1920</v>
      </c>
      <c r="O284" s="33">
        <f t="shared" si="54"/>
        <v>0</v>
      </c>
      <c r="P284" s="31">
        <v>20000</v>
      </c>
      <c r="Q284" s="31">
        <v>10000</v>
      </c>
      <c r="R284" s="20">
        <v>2703</v>
      </c>
      <c r="S284" s="31">
        <v>9300</v>
      </c>
      <c r="T284" s="34">
        <v>2400</v>
      </c>
      <c r="U284" s="21">
        <v>1</v>
      </c>
      <c r="V284" s="36" t="s">
        <v>600</v>
      </c>
      <c r="W284" s="37"/>
    </row>
    <row r="285" spans="1:31" ht="13.5">
      <c r="A285" s="24" t="s">
        <v>596</v>
      </c>
      <c r="B285" s="25" t="s">
        <v>601</v>
      </c>
      <c r="C285" s="29"/>
      <c r="D285" s="25">
        <v>1</v>
      </c>
      <c r="E285" s="25">
        <v>11</v>
      </c>
      <c r="F285" s="26">
        <v>1054</v>
      </c>
      <c r="G285" s="31">
        <f t="shared" si="52"/>
        <v>147342</v>
      </c>
      <c r="H285" s="31">
        <f t="shared" si="48"/>
        <v>90000</v>
      </c>
      <c r="I285" s="31">
        <f t="shared" si="49"/>
        <v>55440</v>
      </c>
      <c r="J285" s="32">
        <f>IF(F285&gt;=500,IF(AND(F285&gt;=3000),30000,20000),20000)</f>
        <v>20000</v>
      </c>
      <c r="K285" s="32">
        <f t="shared" si="51"/>
        <v>57342</v>
      </c>
      <c r="L285" s="32">
        <f t="shared" si="53"/>
        <v>11000</v>
      </c>
      <c r="M285" s="32">
        <f t="shared" si="50"/>
        <v>3240</v>
      </c>
      <c r="N285" s="33">
        <v>1920</v>
      </c>
      <c r="O285" s="33">
        <f t="shared" si="54"/>
        <v>0</v>
      </c>
      <c r="P285" s="31">
        <v>20000</v>
      </c>
      <c r="Q285" s="31">
        <v>10000</v>
      </c>
      <c r="R285" s="20">
        <v>1582</v>
      </c>
      <c r="S285" s="31">
        <v>0</v>
      </c>
      <c r="T285" s="34">
        <v>9600</v>
      </c>
      <c r="U285" s="21">
        <v>4</v>
      </c>
      <c r="V285" s="36" t="s">
        <v>602</v>
      </c>
      <c r="W285" s="37"/>
    </row>
    <row r="286" spans="1:31" ht="13.5">
      <c r="A286" s="24" t="s">
        <v>596</v>
      </c>
      <c r="B286" s="25" t="s">
        <v>603</v>
      </c>
      <c r="C286" s="29"/>
      <c r="D286" s="25">
        <v>1</v>
      </c>
      <c r="E286" s="25">
        <v>11</v>
      </c>
      <c r="F286" s="26">
        <v>1244</v>
      </c>
      <c r="G286" s="31">
        <f t="shared" si="52"/>
        <v>160525</v>
      </c>
      <c r="H286" s="31">
        <f t="shared" si="48"/>
        <v>90000</v>
      </c>
      <c r="I286" s="31">
        <f t="shared" si="49"/>
        <v>55440</v>
      </c>
      <c r="J286" s="32">
        <f>IF(F286&gt;=500,IF(AND(F286&gt;=3000),30000,20000),20000)</f>
        <v>20000</v>
      </c>
      <c r="K286" s="32">
        <f t="shared" si="51"/>
        <v>70525</v>
      </c>
      <c r="L286" s="32">
        <f t="shared" si="53"/>
        <v>11000</v>
      </c>
      <c r="M286" s="32">
        <f t="shared" si="50"/>
        <v>3240</v>
      </c>
      <c r="N286" s="33">
        <v>1920</v>
      </c>
      <c r="O286" s="33">
        <f t="shared" si="54"/>
        <v>0</v>
      </c>
      <c r="P286" s="31">
        <v>20000</v>
      </c>
      <c r="Q286" s="31">
        <v>10000</v>
      </c>
      <c r="R286" s="20">
        <v>12965</v>
      </c>
      <c r="S286" s="31">
        <v>6600</v>
      </c>
      <c r="T286" s="34">
        <v>4800</v>
      </c>
      <c r="U286" s="21">
        <v>2</v>
      </c>
      <c r="V286" s="36" t="s">
        <v>604</v>
      </c>
      <c r="W286" s="37"/>
    </row>
    <row r="287" spans="1:31" ht="13.5">
      <c r="A287" s="24" t="s">
        <v>596</v>
      </c>
      <c r="B287" s="25" t="s">
        <v>605</v>
      </c>
      <c r="C287" s="29" t="s">
        <v>29</v>
      </c>
      <c r="D287" s="25">
        <v>2</v>
      </c>
      <c r="E287" s="25">
        <v>19</v>
      </c>
      <c r="F287" s="26">
        <v>1586</v>
      </c>
      <c r="G287" s="31">
        <f t="shared" si="52"/>
        <v>184267</v>
      </c>
      <c r="H287" s="31">
        <f t="shared" si="48"/>
        <v>90000</v>
      </c>
      <c r="I287" s="31">
        <f t="shared" si="49"/>
        <v>55440</v>
      </c>
      <c r="J287" s="32">
        <v>30000</v>
      </c>
      <c r="K287" s="32">
        <f t="shared" si="51"/>
        <v>94267</v>
      </c>
      <c r="L287" s="32">
        <f t="shared" si="53"/>
        <v>19000</v>
      </c>
      <c r="M287" s="32">
        <f t="shared" si="50"/>
        <v>4200</v>
      </c>
      <c r="N287" s="33">
        <v>1920</v>
      </c>
      <c r="O287" s="33">
        <f t="shared" si="54"/>
        <v>15000</v>
      </c>
      <c r="P287" s="31">
        <v>20000</v>
      </c>
      <c r="Q287" s="31">
        <v>10000</v>
      </c>
      <c r="R287" s="20">
        <v>10197</v>
      </c>
      <c r="S287" s="31">
        <v>6750</v>
      </c>
      <c r="T287" s="34">
        <v>7200</v>
      </c>
      <c r="U287" s="21">
        <v>3</v>
      </c>
      <c r="V287" s="36" t="s">
        <v>606</v>
      </c>
      <c r="Y287" s="37"/>
      <c r="Z287" s="37"/>
      <c r="AA287" s="37"/>
      <c r="AB287" s="37"/>
      <c r="AC287" s="37"/>
      <c r="AD287" s="37"/>
      <c r="AE287" s="37"/>
    </row>
    <row r="288" spans="1:31" ht="13.5">
      <c r="A288" s="24" t="s">
        <v>596</v>
      </c>
      <c r="B288" s="25" t="s">
        <v>607</v>
      </c>
      <c r="C288" s="29" t="s">
        <v>29</v>
      </c>
      <c r="D288" s="25">
        <v>1</v>
      </c>
      <c r="E288" s="25">
        <v>17</v>
      </c>
      <c r="F288" s="26">
        <v>1584</v>
      </c>
      <c r="G288" s="31">
        <f t="shared" si="52"/>
        <v>166810</v>
      </c>
      <c r="H288" s="31">
        <f t="shared" si="48"/>
        <v>90000</v>
      </c>
      <c r="I288" s="31">
        <f t="shared" si="49"/>
        <v>55440</v>
      </c>
      <c r="J288" s="32">
        <v>30000</v>
      </c>
      <c r="K288" s="32">
        <f t="shared" si="51"/>
        <v>76810</v>
      </c>
      <c r="L288" s="32">
        <f t="shared" si="53"/>
        <v>17000</v>
      </c>
      <c r="M288" s="32">
        <f t="shared" si="50"/>
        <v>3960</v>
      </c>
      <c r="N288" s="33">
        <v>1920</v>
      </c>
      <c r="O288" s="33">
        <f t="shared" si="54"/>
        <v>0</v>
      </c>
      <c r="P288" s="31">
        <v>20000</v>
      </c>
      <c r="Q288" s="31">
        <v>10000</v>
      </c>
      <c r="R288" s="20">
        <v>5030</v>
      </c>
      <c r="S288" s="31">
        <v>11700</v>
      </c>
      <c r="T288" s="34">
        <v>7200</v>
      </c>
      <c r="U288" s="21">
        <v>3</v>
      </c>
      <c r="V288" s="36" t="s">
        <v>608</v>
      </c>
      <c r="W288" s="37"/>
      <c r="Y288" s="37"/>
      <c r="Z288" s="37"/>
      <c r="AA288" s="37"/>
      <c r="AB288" s="37"/>
      <c r="AC288" s="37"/>
      <c r="AD288" s="37"/>
      <c r="AE288" s="37"/>
    </row>
    <row r="289" spans="1:31" ht="13.5">
      <c r="A289" s="24" t="s">
        <v>596</v>
      </c>
      <c r="B289" s="25" t="s">
        <v>609</v>
      </c>
      <c r="C289" s="29"/>
      <c r="D289" s="25">
        <v>1</v>
      </c>
      <c r="E289" s="25">
        <v>9</v>
      </c>
      <c r="F289" s="26">
        <v>1297</v>
      </c>
      <c r="G289" s="31">
        <f t="shared" si="52"/>
        <v>145720</v>
      </c>
      <c r="H289" s="31">
        <f t="shared" si="48"/>
        <v>90000</v>
      </c>
      <c r="I289" s="31">
        <f t="shared" si="49"/>
        <v>55440</v>
      </c>
      <c r="J289" s="32">
        <f>IF(F289&gt;=500,IF(AND(F289&gt;=3000),30000,20000),20000)</f>
        <v>20000</v>
      </c>
      <c r="K289" s="32">
        <f t="shared" si="51"/>
        <v>55720</v>
      </c>
      <c r="L289" s="32">
        <f t="shared" si="53"/>
        <v>9000</v>
      </c>
      <c r="M289" s="32">
        <f t="shared" si="50"/>
        <v>3000</v>
      </c>
      <c r="N289" s="33">
        <v>1920</v>
      </c>
      <c r="O289" s="33">
        <f t="shared" si="54"/>
        <v>0</v>
      </c>
      <c r="P289" s="31">
        <v>20000</v>
      </c>
      <c r="Q289" s="31">
        <v>10000</v>
      </c>
      <c r="R289" s="20">
        <v>0</v>
      </c>
      <c r="S289" s="31">
        <v>6600</v>
      </c>
      <c r="T289" s="34">
        <v>5200</v>
      </c>
      <c r="U289" s="21">
        <v>3</v>
      </c>
      <c r="V289" s="36" t="s">
        <v>610</v>
      </c>
      <c r="W289" s="37"/>
    </row>
    <row r="290" spans="1:31" ht="13.5">
      <c r="A290" s="24" t="s">
        <v>596</v>
      </c>
      <c r="B290" s="24" t="s">
        <v>611</v>
      </c>
      <c r="C290" s="29"/>
      <c r="D290" s="25">
        <v>4</v>
      </c>
      <c r="E290" s="25">
        <v>27</v>
      </c>
      <c r="F290" s="26">
        <v>4283</v>
      </c>
      <c r="G290" s="31">
        <f t="shared" si="52"/>
        <v>275305</v>
      </c>
      <c r="H290" s="31">
        <f t="shared" si="48"/>
        <v>120720</v>
      </c>
      <c r="I290" s="31">
        <f t="shared" si="49"/>
        <v>90720</v>
      </c>
      <c r="J290" s="32">
        <f>IF(F290&gt;=500,IF(AND(F290&gt;=3000),30000,20000),20000)</f>
        <v>30000</v>
      </c>
      <c r="K290" s="32">
        <f t="shared" si="51"/>
        <v>154585</v>
      </c>
      <c r="L290" s="32">
        <f t="shared" si="53"/>
        <v>27000</v>
      </c>
      <c r="M290" s="32">
        <f t="shared" si="50"/>
        <v>5160</v>
      </c>
      <c r="N290" s="33">
        <v>1920</v>
      </c>
      <c r="O290" s="33">
        <f t="shared" si="54"/>
        <v>45000</v>
      </c>
      <c r="P290" s="31">
        <v>20000</v>
      </c>
      <c r="Q290" s="31">
        <v>10000</v>
      </c>
      <c r="R290" s="20">
        <v>0</v>
      </c>
      <c r="S290" s="31">
        <v>25905</v>
      </c>
      <c r="T290" s="34">
        <v>19600</v>
      </c>
      <c r="U290" s="21">
        <v>9</v>
      </c>
      <c r="V290" s="36" t="s">
        <v>612</v>
      </c>
      <c r="W290" s="37"/>
    </row>
    <row r="291" spans="1:31" ht="13.5">
      <c r="A291" s="24" t="s">
        <v>596</v>
      </c>
      <c r="B291" s="25" t="s">
        <v>613</v>
      </c>
      <c r="C291" s="29" t="s">
        <v>29</v>
      </c>
      <c r="D291" s="25">
        <v>2</v>
      </c>
      <c r="E291" s="25">
        <v>14</v>
      </c>
      <c r="F291" s="26">
        <v>1426</v>
      </c>
      <c r="G291" s="31">
        <f t="shared" si="52"/>
        <v>177100</v>
      </c>
      <c r="H291" s="31">
        <f t="shared" si="48"/>
        <v>90000</v>
      </c>
      <c r="I291" s="31">
        <f t="shared" si="49"/>
        <v>55440</v>
      </c>
      <c r="J291" s="32">
        <v>30000</v>
      </c>
      <c r="K291" s="32">
        <f t="shared" si="51"/>
        <v>87100</v>
      </c>
      <c r="L291" s="32">
        <f t="shared" si="53"/>
        <v>14000</v>
      </c>
      <c r="M291" s="32">
        <f t="shared" si="50"/>
        <v>3600</v>
      </c>
      <c r="N291" s="33">
        <v>1920</v>
      </c>
      <c r="O291" s="33">
        <f t="shared" si="54"/>
        <v>15000</v>
      </c>
      <c r="P291" s="31">
        <v>20000</v>
      </c>
      <c r="Q291" s="31">
        <v>10000</v>
      </c>
      <c r="R291" s="20">
        <v>1880</v>
      </c>
      <c r="S291" s="31">
        <v>8700</v>
      </c>
      <c r="T291" s="34">
        <v>12000</v>
      </c>
      <c r="U291" s="21">
        <v>5</v>
      </c>
      <c r="V291" s="36" t="s">
        <v>614</v>
      </c>
      <c r="W291" s="37"/>
      <c r="Y291" s="37"/>
      <c r="Z291" s="37"/>
      <c r="AA291" s="37"/>
      <c r="AB291" s="37"/>
      <c r="AC291" s="37"/>
      <c r="AD291" s="37"/>
      <c r="AE291" s="37"/>
    </row>
    <row r="292" spans="1:31" ht="13.5">
      <c r="A292" s="24" t="s">
        <v>615</v>
      </c>
      <c r="B292" s="25" t="s">
        <v>616</v>
      </c>
      <c r="C292" s="29" t="s">
        <v>29</v>
      </c>
      <c r="D292" s="25">
        <v>2</v>
      </c>
      <c r="E292" s="25">
        <v>20</v>
      </c>
      <c r="F292" s="26">
        <v>1657</v>
      </c>
      <c r="G292" s="31">
        <f t="shared" si="52"/>
        <v>193049</v>
      </c>
      <c r="H292" s="31">
        <f t="shared" si="48"/>
        <v>90000</v>
      </c>
      <c r="I292" s="31">
        <f t="shared" si="49"/>
        <v>55440</v>
      </c>
      <c r="J292" s="32">
        <v>30000</v>
      </c>
      <c r="K292" s="32">
        <f t="shared" si="51"/>
        <v>103049</v>
      </c>
      <c r="L292" s="32">
        <f t="shared" si="53"/>
        <v>20000</v>
      </c>
      <c r="M292" s="32">
        <f t="shared" si="50"/>
        <v>4320</v>
      </c>
      <c r="N292" s="33">
        <v>1920</v>
      </c>
      <c r="O292" s="33">
        <f t="shared" si="54"/>
        <v>15000</v>
      </c>
      <c r="P292" s="31">
        <v>20000</v>
      </c>
      <c r="Q292" s="31">
        <v>10000</v>
      </c>
      <c r="R292" s="20">
        <v>4618</v>
      </c>
      <c r="S292" s="31">
        <v>19991</v>
      </c>
      <c r="T292" s="34">
        <v>7200</v>
      </c>
      <c r="U292" s="21">
        <v>3</v>
      </c>
      <c r="V292" s="36" t="s">
        <v>617</v>
      </c>
      <c r="W292" s="37"/>
      <c r="Y292" s="37"/>
      <c r="Z292" s="37"/>
      <c r="AA292" s="37"/>
      <c r="AB292" s="37"/>
      <c r="AC292" s="37"/>
      <c r="AD292" s="37"/>
      <c r="AE292" s="37"/>
    </row>
    <row r="293" spans="1:31" ht="13.5">
      <c r="A293" s="24" t="s">
        <v>615</v>
      </c>
      <c r="B293" s="24" t="s">
        <v>618</v>
      </c>
      <c r="C293" s="29" t="s">
        <v>29</v>
      </c>
      <c r="D293" s="25">
        <v>2</v>
      </c>
      <c r="E293" s="25">
        <v>25</v>
      </c>
      <c r="F293" s="26">
        <v>1785</v>
      </c>
      <c r="G293" s="31">
        <f t="shared" si="52"/>
        <v>194596</v>
      </c>
      <c r="H293" s="31">
        <f t="shared" si="48"/>
        <v>90000</v>
      </c>
      <c r="I293" s="31">
        <f t="shared" si="49"/>
        <v>55440</v>
      </c>
      <c r="J293" s="32">
        <v>30000</v>
      </c>
      <c r="K293" s="32">
        <f t="shared" si="51"/>
        <v>104596</v>
      </c>
      <c r="L293" s="32">
        <f t="shared" si="53"/>
        <v>25000</v>
      </c>
      <c r="M293" s="32">
        <f t="shared" si="50"/>
        <v>4920</v>
      </c>
      <c r="N293" s="33">
        <v>1920</v>
      </c>
      <c r="O293" s="33">
        <f t="shared" si="54"/>
        <v>15000</v>
      </c>
      <c r="P293" s="31">
        <v>20000</v>
      </c>
      <c r="Q293" s="31">
        <v>10000</v>
      </c>
      <c r="R293" s="20">
        <v>6001</v>
      </c>
      <c r="S293" s="31">
        <v>9755</v>
      </c>
      <c r="T293" s="34">
        <v>12000</v>
      </c>
      <c r="U293" s="21">
        <v>5</v>
      </c>
      <c r="V293" s="36" t="s">
        <v>619</v>
      </c>
      <c r="W293" s="37"/>
      <c r="Y293" s="37"/>
      <c r="Z293" s="37"/>
      <c r="AA293" s="37"/>
      <c r="AB293" s="37"/>
      <c r="AC293" s="37"/>
      <c r="AD293" s="37"/>
      <c r="AE293" s="37"/>
    </row>
    <row r="294" spans="1:31" s="45" customFormat="1">
      <c r="A294" s="24" t="s">
        <v>615</v>
      </c>
      <c r="B294" s="54" t="s">
        <v>620</v>
      </c>
      <c r="C294" s="29" t="s">
        <v>29</v>
      </c>
      <c r="D294" s="25">
        <v>3</v>
      </c>
      <c r="E294" s="25">
        <v>29</v>
      </c>
      <c r="F294" s="26">
        <v>3046</v>
      </c>
      <c r="G294" s="31">
        <f t="shared" si="52"/>
        <v>261284</v>
      </c>
      <c r="H294" s="31">
        <f t="shared" si="48"/>
        <v>120720</v>
      </c>
      <c r="I294" s="31">
        <f t="shared" si="49"/>
        <v>90720</v>
      </c>
      <c r="J294" s="32">
        <v>30000</v>
      </c>
      <c r="K294" s="32">
        <f t="shared" si="51"/>
        <v>140564</v>
      </c>
      <c r="L294" s="32">
        <f t="shared" si="53"/>
        <v>29000</v>
      </c>
      <c r="M294" s="32">
        <f t="shared" si="50"/>
        <v>5400</v>
      </c>
      <c r="N294" s="33">
        <v>1920</v>
      </c>
      <c r="O294" s="33">
        <f t="shared" si="54"/>
        <v>30000</v>
      </c>
      <c r="P294" s="31">
        <v>20000</v>
      </c>
      <c r="Q294" s="31">
        <v>10000</v>
      </c>
      <c r="R294" s="20">
        <v>3501</v>
      </c>
      <c r="S294" s="31">
        <v>35943</v>
      </c>
      <c r="T294" s="34">
        <v>4800</v>
      </c>
      <c r="U294" s="21">
        <v>2</v>
      </c>
      <c r="V294" s="36" t="s">
        <v>621</v>
      </c>
      <c r="Y294" s="37"/>
      <c r="Z294" s="37"/>
      <c r="AA294" s="37"/>
      <c r="AB294" s="37"/>
      <c r="AC294" s="37"/>
      <c r="AD294" s="37"/>
      <c r="AE294" s="37"/>
    </row>
    <row r="295" spans="1:31" ht="13.5">
      <c r="A295" s="24" t="s">
        <v>615</v>
      </c>
      <c r="B295" s="24" t="s">
        <v>622</v>
      </c>
      <c r="C295" s="29" t="s">
        <v>29</v>
      </c>
      <c r="D295" s="25">
        <v>2</v>
      </c>
      <c r="E295" s="25">
        <v>24</v>
      </c>
      <c r="F295" s="26">
        <v>2447</v>
      </c>
      <c r="G295" s="31">
        <f t="shared" si="52"/>
        <v>212805</v>
      </c>
      <c r="H295" s="31">
        <f t="shared" si="48"/>
        <v>97200</v>
      </c>
      <c r="I295" s="31">
        <f t="shared" si="49"/>
        <v>67200</v>
      </c>
      <c r="J295" s="32">
        <v>30000</v>
      </c>
      <c r="K295" s="32">
        <f t="shared" si="51"/>
        <v>115605</v>
      </c>
      <c r="L295" s="32">
        <f t="shared" si="53"/>
        <v>24000</v>
      </c>
      <c r="M295" s="32">
        <f t="shared" si="50"/>
        <v>4800</v>
      </c>
      <c r="N295" s="33">
        <v>1920</v>
      </c>
      <c r="O295" s="33">
        <f t="shared" si="54"/>
        <v>15000</v>
      </c>
      <c r="P295" s="31">
        <v>20000</v>
      </c>
      <c r="Q295" s="31">
        <v>10000</v>
      </c>
      <c r="R295" s="20">
        <v>11605</v>
      </c>
      <c r="S295" s="31">
        <v>23480</v>
      </c>
      <c r="T295" s="34">
        <v>4800</v>
      </c>
      <c r="U295" s="21">
        <v>2</v>
      </c>
      <c r="V295" s="36" t="s">
        <v>623</v>
      </c>
      <c r="W295" s="37"/>
      <c r="Y295" s="37"/>
      <c r="Z295" s="37"/>
      <c r="AA295" s="37"/>
      <c r="AB295" s="37"/>
      <c r="AC295" s="37"/>
      <c r="AD295" s="37"/>
      <c r="AE295" s="37"/>
    </row>
    <row r="296" spans="1:31" ht="13.5">
      <c r="A296" s="24" t="s">
        <v>615</v>
      </c>
      <c r="B296" s="25" t="s">
        <v>624</v>
      </c>
      <c r="C296" s="29" t="s">
        <v>29</v>
      </c>
      <c r="D296" s="25">
        <v>1</v>
      </c>
      <c r="E296" s="25">
        <v>7</v>
      </c>
      <c r="F296" s="26">
        <v>513</v>
      </c>
      <c r="G296" s="31">
        <f t="shared" si="52"/>
        <v>141665</v>
      </c>
      <c r="H296" s="31">
        <f t="shared" si="48"/>
        <v>90000</v>
      </c>
      <c r="I296" s="31">
        <f t="shared" si="49"/>
        <v>43680</v>
      </c>
      <c r="J296" s="32">
        <v>30000</v>
      </c>
      <c r="K296" s="32">
        <f t="shared" si="51"/>
        <v>51665</v>
      </c>
      <c r="L296" s="32">
        <f t="shared" si="53"/>
        <v>7000</v>
      </c>
      <c r="M296" s="32">
        <f t="shared" si="50"/>
        <v>2760</v>
      </c>
      <c r="N296" s="33">
        <v>1920</v>
      </c>
      <c r="O296" s="33">
        <f t="shared" si="54"/>
        <v>0</v>
      </c>
      <c r="P296" s="31">
        <v>20000</v>
      </c>
      <c r="Q296" s="31">
        <v>10000</v>
      </c>
      <c r="R296" s="20">
        <v>9985</v>
      </c>
      <c r="S296" s="31">
        <v>0</v>
      </c>
      <c r="T296" s="34">
        <v>0</v>
      </c>
      <c r="U296" s="21">
        <v>0</v>
      </c>
      <c r="V296" s="36" t="s">
        <v>625</v>
      </c>
      <c r="Y296" s="37"/>
      <c r="Z296" s="37"/>
      <c r="AA296" s="37"/>
      <c r="AB296" s="37"/>
      <c r="AC296" s="37"/>
      <c r="AD296" s="37"/>
      <c r="AE296" s="37"/>
    </row>
    <row r="297" spans="1:31" ht="13.5">
      <c r="A297" s="24" t="s">
        <v>615</v>
      </c>
      <c r="B297" s="25" t="s">
        <v>204</v>
      </c>
      <c r="C297" s="29" t="s">
        <v>29</v>
      </c>
      <c r="D297" s="25">
        <v>1</v>
      </c>
      <c r="E297" s="25">
        <v>11</v>
      </c>
      <c r="F297" s="26">
        <v>948</v>
      </c>
      <c r="G297" s="31">
        <f t="shared" si="52"/>
        <v>150560</v>
      </c>
      <c r="H297" s="31">
        <f t="shared" si="48"/>
        <v>90000</v>
      </c>
      <c r="I297" s="31">
        <f t="shared" si="49"/>
        <v>43680</v>
      </c>
      <c r="J297" s="32">
        <v>30000</v>
      </c>
      <c r="K297" s="32">
        <f t="shared" si="51"/>
        <v>60560</v>
      </c>
      <c r="L297" s="32">
        <f t="shared" si="53"/>
        <v>11000</v>
      </c>
      <c r="M297" s="32">
        <f t="shared" si="50"/>
        <v>3240</v>
      </c>
      <c r="N297" s="33">
        <v>1920</v>
      </c>
      <c r="O297" s="33">
        <f t="shared" si="54"/>
        <v>0</v>
      </c>
      <c r="P297" s="31">
        <v>20000</v>
      </c>
      <c r="Q297" s="31">
        <v>10000</v>
      </c>
      <c r="R297" s="20">
        <v>12000</v>
      </c>
      <c r="S297" s="31">
        <v>0</v>
      </c>
      <c r="T297" s="34">
        <v>2400</v>
      </c>
      <c r="U297" s="21">
        <v>1</v>
      </c>
      <c r="V297" s="36" t="s">
        <v>626</v>
      </c>
      <c r="W297" s="38"/>
      <c r="Y297" s="37"/>
      <c r="Z297" s="37"/>
      <c r="AA297" s="37"/>
      <c r="AB297" s="37"/>
      <c r="AC297" s="37"/>
      <c r="AD297" s="37"/>
      <c r="AE297" s="37"/>
    </row>
    <row r="298" spans="1:31" ht="13.5">
      <c r="A298" s="24" t="s">
        <v>627</v>
      </c>
      <c r="B298" s="25" t="s">
        <v>628</v>
      </c>
      <c r="C298" s="29" t="s">
        <v>29</v>
      </c>
      <c r="D298" s="25">
        <v>1</v>
      </c>
      <c r="E298" s="25">
        <v>10</v>
      </c>
      <c r="F298" s="26">
        <v>781</v>
      </c>
      <c r="G298" s="31">
        <f t="shared" si="52"/>
        <v>149218</v>
      </c>
      <c r="H298" s="31">
        <f t="shared" si="48"/>
        <v>90000</v>
      </c>
      <c r="I298" s="31">
        <f t="shared" si="49"/>
        <v>43680</v>
      </c>
      <c r="J298" s="32">
        <v>30000</v>
      </c>
      <c r="K298" s="32">
        <f t="shared" si="51"/>
        <v>59218</v>
      </c>
      <c r="L298" s="32">
        <f t="shared" si="53"/>
        <v>10000</v>
      </c>
      <c r="M298" s="32">
        <f t="shared" si="50"/>
        <v>3120</v>
      </c>
      <c r="N298" s="33">
        <v>1920</v>
      </c>
      <c r="O298" s="33">
        <f t="shared" si="54"/>
        <v>0</v>
      </c>
      <c r="P298" s="31">
        <v>20000</v>
      </c>
      <c r="Q298" s="31">
        <v>10000</v>
      </c>
      <c r="R298" s="20">
        <v>0</v>
      </c>
      <c r="S298" s="31">
        <v>11778</v>
      </c>
      <c r="T298" s="34">
        <v>2400</v>
      </c>
      <c r="U298" s="21">
        <v>1</v>
      </c>
      <c r="V298" s="36" t="s">
        <v>629</v>
      </c>
      <c r="W298" s="37"/>
      <c r="Y298" s="37"/>
      <c r="Z298" s="37"/>
      <c r="AA298" s="37"/>
      <c r="AB298" s="37"/>
      <c r="AC298" s="37"/>
      <c r="AD298" s="37"/>
      <c r="AE298" s="37"/>
    </row>
    <row r="299" spans="1:31" ht="13.5">
      <c r="A299" s="24" t="s">
        <v>627</v>
      </c>
      <c r="B299" s="25" t="s">
        <v>630</v>
      </c>
      <c r="C299" s="29"/>
      <c r="D299" s="25">
        <v>2</v>
      </c>
      <c r="E299" s="25">
        <v>18</v>
      </c>
      <c r="F299" s="26">
        <v>1753</v>
      </c>
      <c r="G299" s="31">
        <f t="shared" si="52"/>
        <v>187408</v>
      </c>
      <c r="H299" s="31">
        <f t="shared" si="48"/>
        <v>90000</v>
      </c>
      <c r="I299" s="31">
        <f t="shared" si="49"/>
        <v>55440</v>
      </c>
      <c r="J299" s="32">
        <f>IF(F299&gt;=500,IF(AND(F299&gt;=3000),30000,20000),20000)</f>
        <v>20000</v>
      </c>
      <c r="K299" s="32">
        <f t="shared" si="51"/>
        <v>97408</v>
      </c>
      <c r="L299" s="32">
        <f t="shared" si="53"/>
        <v>18000</v>
      </c>
      <c r="M299" s="32">
        <f t="shared" si="50"/>
        <v>4080</v>
      </c>
      <c r="N299" s="33">
        <v>1920</v>
      </c>
      <c r="O299" s="33">
        <f t="shared" si="54"/>
        <v>15000</v>
      </c>
      <c r="P299" s="31">
        <v>20000</v>
      </c>
      <c r="Q299" s="31">
        <v>10000</v>
      </c>
      <c r="R299" s="20">
        <v>4607</v>
      </c>
      <c r="S299" s="31">
        <v>14201</v>
      </c>
      <c r="T299" s="34">
        <v>9600</v>
      </c>
      <c r="U299" s="21">
        <v>4</v>
      </c>
      <c r="V299" s="36" t="s">
        <v>631</v>
      </c>
      <c r="W299" s="39"/>
    </row>
    <row r="300" spans="1:31" ht="13.5">
      <c r="A300" s="24" t="s">
        <v>627</v>
      </c>
      <c r="B300" s="25" t="s">
        <v>632</v>
      </c>
      <c r="C300" s="29"/>
      <c r="D300" s="25">
        <v>2</v>
      </c>
      <c r="E300" s="25">
        <v>15</v>
      </c>
      <c r="F300" s="26">
        <v>1138</v>
      </c>
      <c r="G300" s="31">
        <f t="shared" si="52"/>
        <v>178440</v>
      </c>
      <c r="H300" s="31">
        <f t="shared" si="48"/>
        <v>90000</v>
      </c>
      <c r="I300" s="31">
        <f t="shared" si="49"/>
        <v>55440</v>
      </c>
      <c r="J300" s="32">
        <f>IF(F300&gt;=500,IF(AND(F300&gt;=3000),30000,20000),20000)</f>
        <v>20000</v>
      </c>
      <c r="K300" s="32">
        <f t="shared" si="51"/>
        <v>88440</v>
      </c>
      <c r="L300" s="32">
        <f t="shared" si="53"/>
        <v>15000</v>
      </c>
      <c r="M300" s="32">
        <f t="shared" si="50"/>
        <v>3720</v>
      </c>
      <c r="N300" s="33">
        <v>1920</v>
      </c>
      <c r="O300" s="33">
        <f t="shared" si="54"/>
        <v>15000</v>
      </c>
      <c r="P300" s="31">
        <v>20000</v>
      </c>
      <c r="Q300" s="31">
        <v>10000</v>
      </c>
      <c r="R300" s="20">
        <v>10800</v>
      </c>
      <c r="S300" s="31">
        <v>0</v>
      </c>
      <c r="T300" s="34">
        <v>12000</v>
      </c>
      <c r="U300" s="21">
        <v>5</v>
      </c>
      <c r="V300" s="36" t="s">
        <v>633</v>
      </c>
    </row>
    <row r="301" spans="1:31" ht="13.5">
      <c r="A301" s="24" t="s">
        <v>627</v>
      </c>
      <c r="B301" s="25" t="s">
        <v>634</v>
      </c>
      <c r="C301" s="29" t="s">
        <v>29</v>
      </c>
      <c r="D301" s="25">
        <v>2</v>
      </c>
      <c r="E301" s="25">
        <v>14</v>
      </c>
      <c r="F301" s="26">
        <v>1537</v>
      </c>
      <c r="G301" s="31">
        <f t="shared" si="52"/>
        <v>187160</v>
      </c>
      <c r="H301" s="31">
        <f t="shared" si="48"/>
        <v>90000</v>
      </c>
      <c r="I301" s="31">
        <f t="shared" si="49"/>
        <v>55440</v>
      </c>
      <c r="J301" s="32">
        <v>30000</v>
      </c>
      <c r="K301" s="32">
        <f t="shared" si="51"/>
        <v>97160</v>
      </c>
      <c r="L301" s="32">
        <f t="shared" si="53"/>
        <v>14000</v>
      </c>
      <c r="M301" s="32">
        <f t="shared" si="50"/>
        <v>3600</v>
      </c>
      <c r="N301" s="33">
        <v>1920</v>
      </c>
      <c r="O301" s="33">
        <f t="shared" si="54"/>
        <v>15000</v>
      </c>
      <c r="P301" s="31">
        <v>20000</v>
      </c>
      <c r="Q301" s="31">
        <v>10000</v>
      </c>
      <c r="R301" s="20">
        <v>11200</v>
      </c>
      <c r="S301" s="31">
        <v>16640</v>
      </c>
      <c r="T301" s="34">
        <v>4800</v>
      </c>
      <c r="U301" s="21">
        <v>2</v>
      </c>
      <c r="V301" s="36" t="s">
        <v>635</v>
      </c>
      <c r="Y301" s="37"/>
      <c r="Z301" s="37"/>
      <c r="AA301" s="37"/>
      <c r="AB301" s="37"/>
      <c r="AC301" s="37"/>
      <c r="AD301" s="37"/>
      <c r="AE301" s="37"/>
    </row>
    <row r="302" spans="1:31" ht="13.5">
      <c r="A302" s="24" t="s">
        <v>627</v>
      </c>
      <c r="B302" s="25" t="s">
        <v>636</v>
      </c>
      <c r="C302" s="29" t="s">
        <v>29</v>
      </c>
      <c r="D302" s="25">
        <v>2</v>
      </c>
      <c r="E302" s="25">
        <v>17</v>
      </c>
      <c r="F302" s="26">
        <v>930</v>
      </c>
      <c r="G302" s="31">
        <f t="shared" si="52"/>
        <v>183130</v>
      </c>
      <c r="H302" s="31">
        <f t="shared" si="48"/>
        <v>90000</v>
      </c>
      <c r="I302" s="31">
        <f t="shared" si="49"/>
        <v>43680</v>
      </c>
      <c r="J302" s="32">
        <v>30000</v>
      </c>
      <c r="K302" s="32">
        <f t="shared" si="51"/>
        <v>93130</v>
      </c>
      <c r="L302" s="32">
        <f t="shared" si="53"/>
        <v>17000</v>
      </c>
      <c r="M302" s="32">
        <f t="shared" si="50"/>
        <v>3960</v>
      </c>
      <c r="N302" s="33">
        <v>1920</v>
      </c>
      <c r="O302" s="33">
        <f t="shared" si="54"/>
        <v>15000</v>
      </c>
      <c r="P302" s="31">
        <v>20000</v>
      </c>
      <c r="Q302" s="31">
        <v>10000</v>
      </c>
      <c r="R302" s="20">
        <v>15200</v>
      </c>
      <c r="S302" s="31">
        <v>5250</v>
      </c>
      <c r="T302" s="34">
        <v>4800</v>
      </c>
      <c r="U302" s="21">
        <v>2</v>
      </c>
      <c r="V302" s="36" t="s">
        <v>637</v>
      </c>
      <c r="Y302" s="37"/>
      <c r="Z302" s="37"/>
      <c r="AA302" s="37"/>
      <c r="AB302" s="37"/>
      <c r="AC302" s="37"/>
      <c r="AD302" s="37"/>
      <c r="AE302" s="37"/>
    </row>
    <row r="303" spans="1:31" ht="13.5">
      <c r="A303" s="24" t="s">
        <v>627</v>
      </c>
      <c r="B303" s="25" t="s">
        <v>638</v>
      </c>
      <c r="C303" s="29"/>
      <c r="D303" s="25">
        <v>1</v>
      </c>
      <c r="E303" s="25">
        <v>10</v>
      </c>
      <c r="F303" s="26">
        <v>886</v>
      </c>
      <c r="G303" s="31">
        <f t="shared" si="52"/>
        <v>141983</v>
      </c>
      <c r="H303" s="31">
        <f t="shared" si="48"/>
        <v>90000</v>
      </c>
      <c r="I303" s="31">
        <f t="shared" si="49"/>
        <v>43680</v>
      </c>
      <c r="J303" s="32">
        <f>IF(F303&gt;=500,IF(AND(F303&gt;=3000),30000,20000),20000)</f>
        <v>20000</v>
      </c>
      <c r="K303" s="32">
        <f t="shared" si="51"/>
        <v>51983</v>
      </c>
      <c r="L303" s="32">
        <f t="shared" si="53"/>
        <v>10000</v>
      </c>
      <c r="M303" s="32">
        <f t="shared" si="50"/>
        <v>3120</v>
      </c>
      <c r="N303" s="33">
        <v>1920</v>
      </c>
      <c r="O303" s="33">
        <f t="shared" si="54"/>
        <v>0</v>
      </c>
      <c r="P303" s="31">
        <v>20000</v>
      </c>
      <c r="Q303" s="31">
        <v>10000</v>
      </c>
      <c r="R303" s="20">
        <v>4543</v>
      </c>
      <c r="S303" s="31">
        <v>0</v>
      </c>
      <c r="T303" s="34">
        <v>2400</v>
      </c>
      <c r="U303" s="21">
        <v>1</v>
      </c>
      <c r="V303" s="36" t="s">
        <v>639</v>
      </c>
    </row>
    <row r="304" spans="1:31" ht="13.5">
      <c r="A304" s="24" t="s">
        <v>627</v>
      </c>
      <c r="B304" s="25" t="s">
        <v>640</v>
      </c>
      <c r="C304" s="29" t="s">
        <v>29</v>
      </c>
      <c r="D304" s="25">
        <v>2</v>
      </c>
      <c r="E304" s="25">
        <v>23</v>
      </c>
      <c r="F304" s="26">
        <v>2063</v>
      </c>
      <c r="G304" s="31">
        <f t="shared" si="52"/>
        <v>200450</v>
      </c>
      <c r="H304" s="31">
        <f t="shared" si="48"/>
        <v>97200</v>
      </c>
      <c r="I304" s="31">
        <f t="shared" si="49"/>
        <v>67200</v>
      </c>
      <c r="J304" s="32">
        <v>30000</v>
      </c>
      <c r="K304" s="32">
        <f t="shared" si="51"/>
        <v>103250</v>
      </c>
      <c r="L304" s="32">
        <f t="shared" si="53"/>
        <v>23000</v>
      </c>
      <c r="M304" s="32">
        <f t="shared" si="50"/>
        <v>4680</v>
      </c>
      <c r="N304" s="33">
        <v>1920</v>
      </c>
      <c r="O304" s="33">
        <f t="shared" si="54"/>
        <v>15000</v>
      </c>
      <c r="P304" s="31">
        <v>20000</v>
      </c>
      <c r="Q304" s="31">
        <v>10000</v>
      </c>
      <c r="R304" s="20">
        <v>9397</v>
      </c>
      <c r="S304" s="31">
        <v>7253</v>
      </c>
      <c r="T304" s="34">
        <v>12000</v>
      </c>
      <c r="U304" s="21">
        <v>5</v>
      </c>
      <c r="V304" s="36" t="s">
        <v>641</v>
      </c>
      <c r="W304" s="37"/>
      <c r="Y304" s="37"/>
      <c r="Z304" s="37"/>
      <c r="AA304" s="37"/>
      <c r="AB304" s="37"/>
      <c r="AC304" s="37"/>
      <c r="AD304" s="37"/>
      <c r="AE304" s="37"/>
    </row>
    <row r="305" spans="1:31" ht="13.5">
      <c r="A305" s="24" t="s">
        <v>627</v>
      </c>
      <c r="B305" s="25" t="s">
        <v>642</v>
      </c>
      <c r="C305" s="29" t="s">
        <v>29</v>
      </c>
      <c r="D305" s="25">
        <v>2</v>
      </c>
      <c r="E305" s="25">
        <v>17</v>
      </c>
      <c r="F305" s="26">
        <v>2025</v>
      </c>
      <c r="G305" s="31">
        <f t="shared" si="52"/>
        <v>188112</v>
      </c>
      <c r="H305" s="31">
        <f t="shared" si="48"/>
        <v>97200</v>
      </c>
      <c r="I305" s="31">
        <f t="shared" si="49"/>
        <v>67200</v>
      </c>
      <c r="J305" s="32">
        <v>30000</v>
      </c>
      <c r="K305" s="32">
        <f t="shared" si="51"/>
        <v>90912</v>
      </c>
      <c r="L305" s="32">
        <f t="shared" si="53"/>
        <v>17000</v>
      </c>
      <c r="M305" s="32">
        <f t="shared" si="50"/>
        <v>3960</v>
      </c>
      <c r="N305" s="33">
        <v>1920</v>
      </c>
      <c r="O305" s="33">
        <f t="shared" si="54"/>
        <v>15000</v>
      </c>
      <c r="P305" s="31">
        <v>20000</v>
      </c>
      <c r="Q305" s="31">
        <v>10000</v>
      </c>
      <c r="R305" s="20">
        <v>10037</v>
      </c>
      <c r="S305" s="31">
        <v>8195</v>
      </c>
      <c r="T305" s="34">
        <v>4800</v>
      </c>
      <c r="U305" s="21">
        <v>2</v>
      </c>
      <c r="V305" s="36" t="s">
        <v>643</v>
      </c>
      <c r="W305" s="37"/>
      <c r="Y305" s="37"/>
      <c r="Z305" s="37"/>
      <c r="AA305" s="37"/>
      <c r="AB305" s="37"/>
      <c r="AC305" s="37"/>
      <c r="AD305" s="37"/>
      <c r="AE305" s="37"/>
    </row>
    <row r="306" spans="1:31" ht="13.5">
      <c r="A306" s="24" t="s">
        <v>627</v>
      </c>
      <c r="B306" s="25" t="s">
        <v>644</v>
      </c>
      <c r="C306" s="29" t="s">
        <v>29</v>
      </c>
      <c r="D306" s="25">
        <v>2</v>
      </c>
      <c r="E306" s="25">
        <v>13</v>
      </c>
      <c r="F306" s="26">
        <v>1542</v>
      </c>
      <c r="G306" s="31">
        <f t="shared" si="52"/>
        <v>196778</v>
      </c>
      <c r="H306" s="31">
        <f t="shared" si="48"/>
        <v>90000</v>
      </c>
      <c r="I306" s="31">
        <f t="shared" si="49"/>
        <v>55440</v>
      </c>
      <c r="J306" s="32">
        <v>30000</v>
      </c>
      <c r="K306" s="32">
        <f t="shared" si="51"/>
        <v>106778</v>
      </c>
      <c r="L306" s="32">
        <f t="shared" si="53"/>
        <v>13000</v>
      </c>
      <c r="M306" s="32">
        <f t="shared" si="50"/>
        <v>3480</v>
      </c>
      <c r="N306" s="33">
        <v>1920</v>
      </c>
      <c r="O306" s="33">
        <f t="shared" si="54"/>
        <v>15000</v>
      </c>
      <c r="P306" s="31">
        <v>20000</v>
      </c>
      <c r="Q306" s="31">
        <v>10000</v>
      </c>
      <c r="R306" s="20">
        <v>5567</v>
      </c>
      <c r="S306" s="31">
        <v>25811</v>
      </c>
      <c r="T306" s="34">
        <v>12000</v>
      </c>
      <c r="U306" s="21">
        <v>5</v>
      </c>
      <c r="V306" s="36" t="s">
        <v>645</v>
      </c>
      <c r="W306" s="37"/>
      <c r="Y306" s="37"/>
      <c r="Z306" s="37"/>
      <c r="AA306" s="37"/>
      <c r="AB306" s="37"/>
      <c r="AC306" s="37"/>
      <c r="AD306" s="37"/>
      <c r="AE306" s="37"/>
    </row>
    <row r="307" spans="1:31" ht="13.5">
      <c r="A307" s="24" t="s">
        <v>646</v>
      </c>
      <c r="B307" s="25" t="s">
        <v>647</v>
      </c>
      <c r="C307" s="29"/>
      <c r="D307" s="25">
        <v>1</v>
      </c>
      <c r="E307" s="25">
        <v>9</v>
      </c>
      <c r="F307" s="26">
        <v>962</v>
      </c>
      <c r="G307" s="31">
        <f t="shared" si="52"/>
        <v>138890</v>
      </c>
      <c r="H307" s="31">
        <f t="shared" si="48"/>
        <v>90000</v>
      </c>
      <c r="I307" s="31">
        <f t="shared" si="49"/>
        <v>43680</v>
      </c>
      <c r="J307" s="32">
        <f>IF(F307&gt;=500,IF(AND(F307&gt;=3000),30000,20000),20000)</f>
        <v>20000</v>
      </c>
      <c r="K307" s="32">
        <f t="shared" si="51"/>
        <v>48890</v>
      </c>
      <c r="L307" s="32">
        <f t="shared" si="53"/>
        <v>9000</v>
      </c>
      <c r="M307" s="32">
        <f t="shared" si="50"/>
        <v>3000</v>
      </c>
      <c r="N307" s="33">
        <v>1920</v>
      </c>
      <c r="O307" s="33">
        <f t="shared" si="54"/>
        <v>0</v>
      </c>
      <c r="P307" s="31">
        <v>20000</v>
      </c>
      <c r="Q307" s="31">
        <v>10000</v>
      </c>
      <c r="R307" s="20">
        <v>4970</v>
      </c>
      <c r="S307" s="31">
        <v>0</v>
      </c>
      <c r="T307" s="34">
        <v>0</v>
      </c>
      <c r="U307" s="21">
        <v>0</v>
      </c>
      <c r="V307" s="36" t="s">
        <v>648</v>
      </c>
      <c r="W307" s="37"/>
    </row>
    <row r="308" spans="1:31" ht="13.5">
      <c r="A308" s="24" t="s">
        <v>646</v>
      </c>
      <c r="B308" s="25" t="s">
        <v>649</v>
      </c>
      <c r="C308" s="29" t="s">
        <v>29</v>
      </c>
      <c r="D308" s="25">
        <v>1</v>
      </c>
      <c r="E308" s="25">
        <v>10</v>
      </c>
      <c r="F308" s="26">
        <v>1317</v>
      </c>
      <c r="G308" s="31">
        <f t="shared" si="52"/>
        <v>139340</v>
      </c>
      <c r="H308" s="31">
        <f t="shared" si="48"/>
        <v>90000</v>
      </c>
      <c r="I308" s="31">
        <f t="shared" si="49"/>
        <v>55440</v>
      </c>
      <c r="J308" s="32">
        <v>30000</v>
      </c>
      <c r="K308" s="32">
        <f t="shared" si="51"/>
        <v>49340</v>
      </c>
      <c r="L308" s="32">
        <f t="shared" si="53"/>
        <v>10000</v>
      </c>
      <c r="M308" s="32">
        <f t="shared" si="50"/>
        <v>3120</v>
      </c>
      <c r="N308" s="33">
        <v>1920</v>
      </c>
      <c r="O308" s="33">
        <f t="shared" si="54"/>
        <v>0</v>
      </c>
      <c r="P308" s="31">
        <v>20000</v>
      </c>
      <c r="Q308" s="31">
        <v>10000</v>
      </c>
      <c r="R308" s="20">
        <v>1900</v>
      </c>
      <c r="S308" s="31">
        <v>0</v>
      </c>
      <c r="T308" s="34">
        <v>2400</v>
      </c>
      <c r="U308" s="21">
        <v>1</v>
      </c>
      <c r="V308" s="36" t="s">
        <v>650</v>
      </c>
      <c r="W308" s="38"/>
      <c r="Y308" s="39"/>
      <c r="Z308" s="39"/>
      <c r="AA308" s="39"/>
      <c r="AB308" s="39"/>
      <c r="AC308" s="39"/>
      <c r="AD308" s="39"/>
      <c r="AE308" s="39"/>
    </row>
    <row r="309" spans="1:31" ht="13.5">
      <c r="A309" s="24" t="s">
        <v>646</v>
      </c>
      <c r="B309" s="25" t="s">
        <v>651</v>
      </c>
      <c r="C309" s="29" t="s">
        <v>29</v>
      </c>
      <c r="D309" s="25">
        <v>1</v>
      </c>
      <c r="E309" s="25">
        <v>9</v>
      </c>
      <c r="F309" s="26">
        <v>1269</v>
      </c>
      <c r="G309" s="31">
        <f t="shared" si="52"/>
        <v>156590</v>
      </c>
      <c r="H309" s="31">
        <f t="shared" si="48"/>
        <v>90000</v>
      </c>
      <c r="I309" s="31">
        <f t="shared" si="49"/>
        <v>55440</v>
      </c>
      <c r="J309" s="32">
        <v>30000</v>
      </c>
      <c r="K309" s="32">
        <f t="shared" si="51"/>
        <v>66590</v>
      </c>
      <c r="L309" s="32">
        <f t="shared" si="53"/>
        <v>9000</v>
      </c>
      <c r="M309" s="32">
        <f t="shared" si="50"/>
        <v>3000</v>
      </c>
      <c r="N309" s="33">
        <v>1920</v>
      </c>
      <c r="O309" s="33">
        <f t="shared" si="54"/>
        <v>0</v>
      </c>
      <c r="P309" s="31">
        <v>20000</v>
      </c>
      <c r="Q309" s="31">
        <v>10000</v>
      </c>
      <c r="R309" s="20">
        <v>3605</v>
      </c>
      <c r="S309" s="31">
        <v>14265</v>
      </c>
      <c r="T309" s="34">
        <v>4800</v>
      </c>
      <c r="U309" s="21">
        <v>2</v>
      </c>
      <c r="V309" s="36" t="s">
        <v>652</v>
      </c>
      <c r="W309" s="37"/>
      <c r="Y309" s="37"/>
      <c r="Z309" s="37"/>
      <c r="AA309" s="37"/>
      <c r="AB309" s="37"/>
      <c r="AC309" s="37"/>
      <c r="AD309" s="37"/>
      <c r="AE309" s="37"/>
    </row>
    <row r="310" spans="1:31" ht="13.5">
      <c r="A310" s="24" t="s">
        <v>646</v>
      </c>
      <c r="B310" s="24" t="s">
        <v>653</v>
      </c>
      <c r="C310" s="29"/>
      <c r="D310" s="25">
        <v>2</v>
      </c>
      <c r="E310" s="25">
        <v>10</v>
      </c>
      <c r="F310" s="26">
        <v>593</v>
      </c>
      <c r="G310" s="31">
        <f t="shared" si="52"/>
        <v>189978</v>
      </c>
      <c r="H310" s="31">
        <f t="shared" ref="H310:H373" si="55">IF(I310+J310&gt;=10000,IF(AND(I310+J310&gt;=90000),(I310+J310),90000),90000)</f>
        <v>90000</v>
      </c>
      <c r="I310" s="31">
        <f t="shared" ref="I310:I373" si="56">IF(F310&gt;=1000,IF((F310&gt;=2000),IF(AND(F310&gt;=3000),90720,67200),55440),43680)</f>
        <v>43680</v>
      </c>
      <c r="J310" s="32">
        <f>IF(F310&gt;=500,IF(AND(F310&gt;=3000),30000,20000),20000)</f>
        <v>20000</v>
      </c>
      <c r="K310" s="32">
        <f t="shared" si="51"/>
        <v>99978</v>
      </c>
      <c r="L310" s="32">
        <f t="shared" si="53"/>
        <v>10000</v>
      </c>
      <c r="M310" s="32">
        <f t="shared" ref="M310:M373" si="57">1920+E310*120</f>
        <v>3120</v>
      </c>
      <c r="N310" s="33">
        <v>1920</v>
      </c>
      <c r="O310" s="33">
        <f t="shared" si="54"/>
        <v>15000</v>
      </c>
      <c r="P310" s="31">
        <v>20000</v>
      </c>
      <c r="Q310" s="31">
        <v>10000</v>
      </c>
      <c r="R310" s="20">
        <v>17010</v>
      </c>
      <c r="S310" s="31">
        <v>15728</v>
      </c>
      <c r="T310" s="34">
        <v>7200</v>
      </c>
      <c r="U310" s="21">
        <v>3</v>
      </c>
      <c r="V310" s="36" t="s">
        <v>654</v>
      </c>
      <c r="W310" s="37"/>
    </row>
    <row r="311" spans="1:31" ht="13.5">
      <c r="A311" s="24" t="s">
        <v>646</v>
      </c>
      <c r="B311" s="25" t="s">
        <v>655</v>
      </c>
      <c r="C311" s="29"/>
      <c r="D311" s="25">
        <v>1</v>
      </c>
      <c r="E311" s="25">
        <v>5</v>
      </c>
      <c r="F311" s="26">
        <v>850</v>
      </c>
      <c r="G311" s="31">
        <f t="shared" si="52"/>
        <v>144505</v>
      </c>
      <c r="H311" s="31">
        <f t="shared" si="55"/>
        <v>90000</v>
      </c>
      <c r="I311" s="31">
        <f t="shared" si="56"/>
        <v>43680</v>
      </c>
      <c r="J311" s="32">
        <f>IF(F311&gt;=500,IF(AND(F311&gt;=3000),30000,20000),20000)</f>
        <v>20000</v>
      </c>
      <c r="K311" s="32">
        <f t="shared" si="51"/>
        <v>54505</v>
      </c>
      <c r="L311" s="32">
        <f t="shared" si="53"/>
        <v>5000</v>
      </c>
      <c r="M311" s="32">
        <f t="shared" si="57"/>
        <v>2520</v>
      </c>
      <c r="N311" s="33">
        <v>1920</v>
      </c>
      <c r="O311" s="33">
        <f t="shared" si="54"/>
        <v>0</v>
      </c>
      <c r="P311" s="31">
        <v>20000</v>
      </c>
      <c r="Q311" s="31">
        <v>10000</v>
      </c>
      <c r="R311" s="20">
        <v>6000</v>
      </c>
      <c r="S311" s="31">
        <v>4265</v>
      </c>
      <c r="T311" s="34">
        <v>4800</v>
      </c>
      <c r="U311" s="21">
        <v>2</v>
      </c>
      <c r="V311" s="36" t="s">
        <v>656</v>
      </c>
      <c r="W311" s="37"/>
    </row>
    <row r="312" spans="1:31" ht="13.5">
      <c r="A312" s="24" t="s">
        <v>646</v>
      </c>
      <c r="B312" s="25" t="s">
        <v>657</v>
      </c>
      <c r="C312" s="29" t="s">
        <v>29</v>
      </c>
      <c r="D312" s="25">
        <v>1</v>
      </c>
      <c r="E312" s="25">
        <v>9</v>
      </c>
      <c r="F312" s="26">
        <v>1051</v>
      </c>
      <c r="G312" s="31">
        <f t="shared" si="52"/>
        <v>152039</v>
      </c>
      <c r="H312" s="31">
        <f t="shared" si="55"/>
        <v>90000</v>
      </c>
      <c r="I312" s="31">
        <f t="shared" si="56"/>
        <v>55440</v>
      </c>
      <c r="J312" s="32">
        <v>30000</v>
      </c>
      <c r="K312" s="32">
        <f t="shared" si="51"/>
        <v>62039</v>
      </c>
      <c r="L312" s="32">
        <f t="shared" si="53"/>
        <v>9000</v>
      </c>
      <c r="M312" s="32">
        <f t="shared" si="57"/>
        <v>3000</v>
      </c>
      <c r="N312" s="33">
        <v>1920</v>
      </c>
      <c r="O312" s="33">
        <f t="shared" si="54"/>
        <v>0</v>
      </c>
      <c r="P312" s="31">
        <v>20000</v>
      </c>
      <c r="Q312" s="31">
        <v>10000</v>
      </c>
      <c r="R312" s="20">
        <v>0</v>
      </c>
      <c r="S312" s="31">
        <v>13319</v>
      </c>
      <c r="T312" s="34">
        <v>4800</v>
      </c>
      <c r="U312" s="21">
        <v>2</v>
      </c>
      <c r="V312" s="36" t="s">
        <v>658</v>
      </c>
      <c r="W312" s="37"/>
      <c r="Y312" s="37"/>
      <c r="Z312" s="37"/>
      <c r="AA312" s="37"/>
      <c r="AB312" s="37"/>
      <c r="AC312" s="37"/>
      <c r="AD312" s="37"/>
      <c r="AE312" s="37"/>
    </row>
    <row r="313" spans="1:31" ht="13.5">
      <c r="A313" s="24" t="s">
        <v>646</v>
      </c>
      <c r="B313" s="25" t="s">
        <v>659</v>
      </c>
      <c r="C313" s="29" t="s">
        <v>29</v>
      </c>
      <c r="D313" s="25">
        <v>2</v>
      </c>
      <c r="E313" s="25">
        <v>15</v>
      </c>
      <c r="F313" s="26">
        <v>1599</v>
      </c>
      <c r="G313" s="31">
        <f t="shared" si="52"/>
        <v>180211</v>
      </c>
      <c r="H313" s="31">
        <f t="shared" si="55"/>
        <v>90000</v>
      </c>
      <c r="I313" s="31">
        <f t="shared" si="56"/>
        <v>55440</v>
      </c>
      <c r="J313" s="32">
        <v>30000</v>
      </c>
      <c r="K313" s="32">
        <f t="shared" si="51"/>
        <v>90211</v>
      </c>
      <c r="L313" s="32">
        <f t="shared" si="53"/>
        <v>15000</v>
      </c>
      <c r="M313" s="32">
        <f t="shared" si="57"/>
        <v>3720</v>
      </c>
      <c r="N313" s="33">
        <v>1920</v>
      </c>
      <c r="O313" s="33">
        <f t="shared" si="54"/>
        <v>15000</v>
      </c>
      <c r="P313" s="31">
        <v>20000</v>
      </c>
      <c r="Q313" s="31">
        <v>10000</v>
      </c>
      <c r="R313" s="20">
        <v>9312</v>
      </c>
      <c r="S313" s="31">
        <v>12859</v>
      </c>
      <c r="T313" s="34">
        <v>2400</v>
      </c>
      <c r="U313" s="21">
        <v>1</v>
      </c>
      <c r="V313" s="36" t="s">
        <v>660</v>
      </c>
      <c r="W313" s="37"/>
      <c r="Y313" s="37"/>
      <c r="Z313" s="37"/>
      <c r="AA313" s="37"/>
      <c r="AB313" s="37"/>
      <c r="AC313" s="37"/>
      <c r="AD313" s="37"/>
      <c r="AE313" s="37"/>
    </row>
    <row r="314" spans="1:31" s="37" customFormat="1" ht="13.5">
      <c r="A314" s="24" t="s">
        <v>646</v>
      </c>
      <c r="B314" s="29" t="s">
        <v>661</v>
      </c>
      <c r="C314" s="29"/>
      <c r="D314" s="29">
        <v>2</v>
      </c>
      <c r="E314" s="29">
        <v>25</v>
      </c>
      <c r="F314" s="30">
        <v>2580</v>
      </c>
      <c r="G314" s="31">
        <f t="shared" si="52"/>
        <v>209674</v>
      </c>
      <c r="H314" s="31">
        <f t="shared" si="55"/>
        <v>90000</v>
      </c>
      <c r="I314" s="31">
        <f t="shared" si="56"/>
        <v>67200</v>
      </c>
      <c r="J314" s="32">
        <f>IF(F314&gt;=500,IF(AND(F314&gt;=3000),30000,20000),20000)</f>
        <v>20000</v>
      </c>
      <c r="K314" s="32">
        <f t="shared" si="51"/>
        <v>119674</v>
      </c>
      <c r="L314" s="32">
        <f t="shared" si="53"/>
        <v>25000</v>
      </c>
      <c r="M314" s="32">
        <f t="shared" si="57"/>
        <v>4920</v>
      </c>
      <c r="N314" s="33">
        <v>1920</v>
      </c>
      <c r="O314" s="33">
        <f t="shared" si="54"/>
        <v>15000</v>
      </c>
      <c r="P314" s="31">
        <v>20000</v>
      </c>
      <c r="Q314" s="31">
        <v>10000</v>
      </c>
      <c r="R314" s="31">
        <v>7501</v>
      </c>
      <c r="S314" s="31">
        <v>20933</v>
      </c>
      <c r="T314" s="34">
        <v>14400</v>
      </c>
      <c r="U314" s="34">
        <v>6</v>
      </c>
      <c r="V314" s="36" t="s">
        <v>662</v>
      </c>
      <c r="Y314"/>
      <c r="Z314"/>
      <c r="AA314"/>
      <c r="AB314"/>
      <c r="AC314"/>
      <c r="AD314"/>
      <c r="AE314"/>
    </row>
    <row r="315" spans="1:31" s="37" customFormat="1" ht="13.5">
      <c r="A315" s="24" t="s">
        <v>646</v>
      </c>
      <c r="B315" s="29" t="s">
        <v>663</v>
      </c>
      <c r="C315" s="29" t="s">
        <v>29</v>
      </c>
      <c r="D315" s="29">
        <v>2</v>
      </c>
      <c r="E315" s="29">
        <v>17</v>
      </c>
      <c r="F315" s="30">
        <v>1659</v>
      </c>
      <c r="G315" s="31">
        <f t="shared" si="52"/>
        <v>198617</v>
      </c>
      <c r="H315" s="31">
        <f t="shared" si="55"/>
        <v>90000</v>
      </c>
      <c r="I315" s="31">
        <f t="shared" si="56"/>
        <v>55440</v>
      </c>
      <c r="J315" s="32">
        <v>30000</v>
      </c>
      <c r="K315" s="32">
        <f t="shared" si="51"/>
        <v>108617</v>
      </c>
      <c r="L315" s="32">
        <f t="shared" si="53"/>
        <v>17000</v>
      </c>
      <c r="M315" s="32">
        <f t="shared" si="57"/>
        <v>3960</v>
      </c>
      <c r="N315" s="33">
        <v>1920</v>
      </c>
      <c r="O315" s="33">
        <f t="shared" si="54"/>
        <v>15000</v>
      </c>
      <c r="P315" s="31">
        <v>20000</v>
      </c>
      <c r="Q315" s="31">
        <v>10000</v>
      </c>
      <c r="R315" s="31">
        <v>7497</v>
      </c>
      <c r="S315" s="31">
        <v>16440</v>
      </c>
      <c r="T315" s="34">
        <v>16800</v>
      </c>
      <c r="U315" s="34">
        <v>7</v>
      </c>
      <c r="V315" s="36" t="s">
        <v>664</v>
      </c>
      <c r="W315"/>
    </row>
    <row r="316" spans="1:31" s="37" customFormat="1" ht="13.5">
      <c r="A316" s="24" t="s">
        <v>646</v>
      </c>
      <c r="B316" s="29" t="s">
        <v>665</v>
      </c>
      <c r="C316" s="29"/>
      <c r="D316" s="29">
        <v>2</v>
      </c>
      <c r="E316" s="29">
        <v>15</v>
      </c>
      <c r="F316" s="30">
        <v>1107</v>
      </c>
      <c r="G316" s="31">
        <f t="shared" si="52"/>
        <v>213540</v>
      </c>
      <c r="H316" s="31">
        <f t="shared" si="55"/>
        <v>90000</v>
      </c>
      <c r="I316" s="31">
        <f t="shared" si="56"/>
        <v>55440</v>
      </c>
      <c r="J316" s="32">
        <f>IF(F316&gt;=500,IF(AND(F316&gt;=3000),30000,20000),20000)</f>
        <v>20000</v>
      </c>
      <c r="K316" s="32">
        <f t="shared" si="51"/>
        <v>123540</v>
      </c>
      <c r="L316" s="32">
        <f t="shared" si="53"/>
        <v>15000</v>
      </c>
      <c r="M316" s="32">
        <f t="shared" si="57"/>
        <v>3720</v>
      </c>
      <c r="N316" s="33">
        <v>1920</v>
      </c>
      <c r="O316" s="33">
        <f t="shared" si="54"/>
        <v>15000</v>
      </c>
      <c r="P316" s="31">
        <v>20000</v>
      </c>
      <c r="Q316" s="31">
        <v>10000</v>
      </c>
      <c r="R316" s="31">
        <v>21000</v>
      </c>
      <c r="S316" s="31">
        <v>29700</v>
      </c>
      <c r="T316" s="34">
        <v>7200</v>
      </c>
      <c r="U316" s="34">
        <v>3</v>
      </c>
      <c r="V316" s="36" t="s">
        <v>666</v>
      </c>
      <c r="Y316"/>
      <c r="Z316"/>
      <c r="AA316"/>
      <c r="AB316"/>
      <c r="AC316"/>
      <c r="AD316"/>
      <c r="AE316"/>
    </row>
    <row r="317" spans="1:31" s="37" customFormat="1" ht="13.5">
      <c r="A317" s="24" t="s">
        <v>646</v>
      </c>
      <c r="B317" s="29" t="s">
        <v>667</v>
      </c>
      <c r="C317" s="29" t="s">
        <v>29</v>
      </c>
      <c r="D317" s="29">
        <v>2</v>
      </c>
      <c r="E317" s="29">
        <v>15</v>
      </c>
      <c r="F317" s="30">
        <v>1144</v>
      </c>
      <c r="G317" s="31">
        <f t="shared" si="52"/>
        <v>203553</v>
      </c>
      <c r="H317" s="31">
        <f t="shared" si="55"/>
        <v>90000</v>
      </c>
      <c r="I317" s="31">
        <f t="shared" si="56"/>
        <v>55440</v>
      </c>
      <c r="J317" s="32">
        <v>30000</v>
      </c>
      <c r="K317" s="32">
        <f t="shared" si="51"/>
        <v>113553</v>
      </c>
      <c r="L317" s="32">
        <f t="shared" si="53"/>
        <v>15000</v>
      </c>
      <c r="M317" s="32">
        <f t="shared" si="57"/>
        <v>3720</v>
      </c>
      <c r="N317" s="33">
        <v>1920</v>
      </c>
      <c r="O317" s="33">
        <f t="shared" si="54"/>
        <v>15000</v>
      </c>
      <c r="P317" s="31">
        <v>20000</v>
      </c>
      <c r="Q317" s="31">
        <v>10000</v>
      </c>
      <c r="R317" s="31">
        <v>14302</v>
      </c>
      <c r="S317" s="31">
        <v>24011</v>
      </c>
      <c r="T317" s="34">
        <v>9600</v>
      </c>
      <c r="U317" s="34">
        <v>4</v>
      </c>
      <c r="V317" s="36" t="s">
        <v>668</v>
      </c>
    </row>
    <row r="318" spans="1:31" s="37" customFormat="1" ht="13.5">
      <c r="A318" s="24" t="s">
        <v>646</v>
      </c>
      <c r="B318" s="29" t="s">
        <v>669</v>
      </c>
      <c r="C318" s="29" t="s">
        <v>29</v>
      </c>
      <c r="D318" s="29">
        <v>2</v>
      </c>
      <c r="E318" s="29">
        <v>12</v>
      </c>
      <c r="F318" s="30">
        <v>1123</v>
      </c>
      <c r="G318" s="31">
        <f t="shared" si="52"/>
        <v>190196</v>
      </c>
      <c r="H318" s="31">
        <f t="shared" si="55"/>
        <v>90000</v>
      </c>
      <c r="I318" s="31">
        <f t="shared" si="56"/>
        <v>55440</v>
      </c>
      <c r="J318" s="32">
        <v>30000</v>
      </c>
      <c r="K318" s="32">
        <f t="shared" si="51"/>
        <v>100196</v>
      </c>
      <c r="L318" s="32">
        <f t="shared" si="53"/>
        <v>12000</v>
      </c>
      <c r="M318" s="32">
        <f t="shared" si="57"/>
        <v>3360</v>
      </c>
      <c r="N318" s="33">
        <v>1920</v>
      </c>
      <c r="O318" s="33">
        <f t="shared" si="54"/>
        <v>15000</v>
      </c>
      <c r="P318" s="31">
        <v>20000</v>
      </c>
      <c r="Q318" s="31">
        <v>10000</v>
      </c>
      <c r="R318" s="31">
        <v>13700</v>
      </c>
      <c r="S318" s="31">
        <v>19416</v>
      </c>
      <c r="T318" s="34">
        <v>4800</v>
      </c>
      <c r="U318" s="34">
        <v>2</v>
      </c>
      <c r="V318" s="36" t="s">
        <v>670</v>
      </c>
      <c r="Y318" s="39"/>
      <c r="Z318" s="39"/>
      <c r="AA318" s="39"/>
      <c r="AB318" s="39"/>
      <c r="AC318" s="39"/>
      <c r="AD318" s="39"/>
      <c r="AE318" s="39"/>
    </row>
    <row r="319" spans="1:31" s="37" customFormat="1" ht="13.5">
      <c r="A319" s="24" t="s">
        <v>646</v>
      </c>
      <c r="B319" s="29" t="s">
        <v>671</v>
      </c>
      <c r="C319" s="29" t="s">
        <v>29</v>
      </c>
      <c r="D319" s="29">
        <v>2</v>
      </c>
      <c r="E319" s="29">
        <v>19</v>
      </c>
      <c r="F319" s="30">
        <v>1714</v>
      </c>
      <c r="G319" s="31">
        <f t="shared" si="52"/>
        <v>198293</v>
      </c>
      <c r="H319" s="31">
        <f t="shared" si="55"/>
        <v>90000</v>
      </c>
      <c r="I319" s="31">
        <f t="shared" si="56"/>
        <v>55440</v>
      </c>
      <c r="J319" s="32">
        <v>30000</v>
      </c>
      <c r="K319" s="32">
        <f t="shared" si="51"/>
        <v>108293</v>
      </c>
      <c r="L319" s="32">
        <f t="shared" si="53"/>
        <v>19000</v>
      </c>
      <c r="M319" s="32">
        <f t="shared" si="57"/>
        <v>4200</v>
      </c>
      <c r="N319" s="33">
        <v>1920</v>
      </c>
      <c r="O319" s="33">
        <f t="shared" si="54"/>
        <v>15000</v>
      </c>
      <c r="P319" s="31">
        <v>20000</v>
      </c>
      <c r="Q319" s="31">
        <v>10000</v>
      </c>
      <c r="R319" s="31">
        <v>10330</v>
      </c>
      <c r="S319" s="31">
        <v>23043</v>
      </c>
      <c r="T319" s="34">
        <v>4800</v>
      </c>
      <c r="U319" s="34">
        <v>2</v>
      </c>
      <c r="V319" s="36" t="s">
        <v>672</v>
      </c>
      <c r="Y319" s="39"/>
      <c r="Z319" s="39"/>
      <c r="AA319" s="39"/>
      <c r="AB319" s="39"/>
      <c r="AC319" s="39"/>
      <c r="AD319" s="39"/>
      <c r="AE319" s="39"/>
    </row>
    <row r="320" spans="1:31" s="37" customFormat="1" ht="13.5">
      <c r="A320" s="24" t="s">
        <v>646</v>
      </c>
      <c r="B320" s="29" t="s">
        <v>673</v>
      </c>
      <c r="C320" s="29"/>
      <c r="D320" s="29">
        <v>1</v>
      </c>
      <c r="E320" s="29">
        <v>11</v>
      </c>
      <c r="F320" s="30">
        <v>967</v>
      </c>
      <c r="G320" s="31">
        <f t="shared" si="52"/>
        <v>155780</v>
      </c>
      <c r="H320" s="31">
        <f t="shared" si="55"/>
        <v>90000</v>
      </c>
      <c r="I320" s="31">
        <f t="shared" si="56"/>
        <v>43680</v>
      </c>
      <c r="J320" s="32">
        <f>IF(F320&gt;=500,IF(AND(F320&gt;=3000),30000,20000),20000)</f>
        <v>20000</v>
      </c>
      <c r="K320" s="32">
        <f t="shared" ref="K320:K351" si="58">SUM(L320:T320)</f>
        <v>65780</v>
      </c>
      <c r="L320" s="32">
        <f t="shared" si="53"/>
        <v>11000</v>
      </c>
      <c r="M320" s="32">
        <f t="shared" si="57"/>
        <v>3240</v>
      </c>
      <c r="N320" s="33">
        <v>1920</v>
      </c>
      <c r="O320" s="33">
        <f t="shared" si="54"/>
        <v>0</v>
      </c>
      <c r="P320" s="31">
        <v>20000</v>
      </c>
      <c r="Q320" s="31">
        <v>10000</v>
      </c>
      <c r="R320" s="31">
        <v>4569</v>
      </c>
      <c r="S320" s="31">
        <v>7851</v>
      </c>
      <c r="T320" s="34">
        <v>7200</v>
      </c>
      <c r="U320" s="34">
        <v>3</v>
      </c>
      <c r="V320" s="36" t="s">
        <v>674</v>
      </c>
      <c r="Y320"/>
      <c r="Z320"/>
      <c r="AA320"/>
      <c r="AB320"/>
      <c r="AC320"/>
      <c r="AD320"/>
      <c r="AE320"/>
    </row>
    <row r="321" spans="1:31" ht="13.5">
      <c r="A321" s="24" t="s">
        <v>675</v>
      </c>
      <c r="B321" s="24" t="s">
        <v>676</v>
      </c>
      <c r="C321" s="29"/>
      <c r="D321" s="25">
        <v>2</v>
      </c>
      <c r="E321" s="25">
        <v>18</v>
      </c>
      <c r="F321" s="26">
        <v>1789</v>
      </c>
      <c r="G321" s="31">
        <f t="shared" si="52"/>
        <v>175970</v>
      </c>
      <c r="H321" s="31">
        <f t="shared" si="55"/>
        <v>90000</v>
      </c>
      <c r="I321" s="31">
        <f t="shared" si="56"/>
        <v>55440</v>
      </c>
      <c r="J321" s="32">
        <f>IF(F321&gt;=500,IF(AND(F321&gt;=3000),30000,20000),20000)</f>
        <v>20000</v>
      </c>
      <c r="K321" s="32">
        <f t="shared" si="58"/>
        <v>85970</v>
      </c>
      <c r="L321" s="32">
        <f t="shared" si="53"/>
        <v>18000</v>
      </c>
      <c r="M321" s="32">
        <f t="shared" si="57"/>
        <v>4080</v>
      </c>
      <c r="N321" s="33">
        <v>1920</v>
      </c>
      <c r="O321" s="33">
        <f t="shared" si="54"/>
        <v>15000</v>
      </c>
      <c r="P321" s="31">
        <v>20000</v>
      </c>
      <c r="Q321" s="31">
        <v>10000</v>
      </c>
      <c r="R321" s="20">
        <v>3549</v>
      </c>
      <c r="S321" s="31">
        <v>3821</v>
      </c>
      <c r="T321" s="34">
        <v>9600</v>
      </c>
      <c r="U321" s="21">
        <v>4</v>
      </c>
      <c r="V321" s="36" t="s">
        <v>677</v>
      </c>
    </row>
    <row r="322" spans="1:31" ht="13.5">
      <c r="A322" s="24" t="s">
        <v>675</v>
      </c>
      <c r="B322" s="25" t="s">
        <v>678</v>
      </c>
      <c r="C322" s="29" t="s">
        <v>29</v>
      </c>
      <c r="D322" s="25">
        <v>2</v>
      </c>
      <c r="E322" s="25">
        <v>18</v>
      </c>
      <c r="F322" s="26">
        <v>1801</v>
      </c>
      <c r="G322" s="31">
        <f t="shared" si="52"/>
        <v>179994</v>
      </c>
      <c r="H322" s="31">
        <f t="shared" si="55"/>
        <v>90000</v>
      </c>
      <c r="I322" s="31">
        <f t="shared" si="56"/>
        <v>55440</v>
      </c>
      <c r="J322" s="32">
        <v>30000</v>
      </c>
      <c r="K322" s="32">
        <f t="shared" si="58"/>
        <v>89994</v>
      </c>
      <c r="L322" s="32">
        <f t="shared" si="53"/>
        <v>18000</v>
      </c>
      <c r="M322" s="32">
        <f t="shared" si="57"/>
        <v>4080</v>
      </c>
      <c r="N322" s="33">
        <v>1920</v>
      </c>
      <c r="O322" s="33">
        <f t="shared" si="54"/>
        <v>15000</v>
      </c>
      <c r="P322" s="31">
        <v>20000</v>
      </c>
      <c r="Q322" s="31">
        <v>10000</v>
      </c>
      <c r="R322" s="20">
        <v>4074</v>
      </c>
      <c r="S322" s="31">
        <v>4920</v>
      </c>
      <c r="T322" s="34">
        <v>12000</v>
      </c>
      <c r="U322" s="21">
        <v>5</v>
      </c>
      <c r="V322" s="36" t="s">
        <v>679</v>
      </c>
      <c r="W322" s="37"/>
      <c r="Y322" s="37"/>
      <c r="Z322" s="37"/>
      <c r="AA322" s="37"/>
      <c r="AB322" s="37"/>
      <c r="AC322" s="37"/>
      <c r="AD322" s="37"/>
      <c r="AE322" s="37"/>
    </row>
    <row r="323" spans="1:31" ht="13.5">
      <c r="A323" s="24" t="s">
        <v>675</v>
      </c>
      <c r="B323" s="25" t="s">
        <v>680</v>
      </c>
      <c r="C323" s="29"/>
      <c r="D323" s="25">
        <v>1</v>
      </c>
      <c r="E323" s="25">
        <v>9</v>
      </c>
      <c r="F323" s="26">
        <v>1067</v>
      </c>
      <c r="G323" s="31">
        <f t="shared" si="52"/>
        <v>138720</v>
      </c>
      <c r="H323" s="31">
        <f t="shared" si="55"/>
        <v>90000</v>
      </c>
      <c r="I323" s="31">
        <f t="shared" si="56"/>
        <v>55440</v>
      </c>
      <c r="J323" s="32">
        <f t="shared" ref="J323:J328" si="59">IF(F323&gt;=500,IF(AND(F323&gt;=3000),30000,20000),20000)</f>
        <v>20000</v>
      </c>
      <c r="K323" s="32">
        <f t="shared" si="58"/>
        <v>48720</v>
      </c>
      <c r="L323" s="32">
        <f t="shared" si="53"/>
        <v>9000</v>
      </c>
      <c r="M323" s="32">
        <f t="shared" si="57"/>
        <v>3000</v>
      </c>
      <c r="N323" s="33">
        <v>1920</v>
      </c>
      <c r="O323" s="33">
        <f t="shared" si="54"/>
        <v>0</v>
      </c>
      <c r="P323" s="31">
        <v>20000</v>
      </c>
      <c r="Q323" s="31">
        <v>10000</v>
      </c>
      <c r="R323" s="20">
        <v>0</v>
      </c>
      <c r="S323" s="31">
        <v>0</v>
      </c>
      <c r="T323" s="34">
        <v>4800</v>
      </c>
      <c r="U323" s="21">
        <v>2</v>
      </c>
      <c r="V323" s="36" t="s">
        <v>681</v>
      </c>
    </row>
    <row r="324" spans="1:31" ht="13.5">
      <c r="A324" s="24" t="s">
        <v>675</v>
      </c>
      <c r="B324" s="25" t="s">
        <v>682</v>
      </c>
      <c r="C324" s="29"/>
      <c r="D324" s="50">
        <v>2</v>
      </c>
      <c r="E324" s="50">
        <v>23</v>
      </c>
      <c r="F324" s="26">
        <v>3033</v>
      </c>
      <c r="G324" s="31">
        <f t="shared" si="52"/>
        <v>208774</v>
      </c>
      <c r="H324" s="31">
        <f t="shared" si="55"/>
        <v>120720</v>
      </c>
      <c r="I324" s="31">
        <f t="shared" si="56"/>
        <v>90720</v>
      </c>
      <c r="J324" s="32">
        <f t="shared" si="59"/>
        <v>30000</v>
      </c>
      <c r="K324" s="32">
        <f t="shared" si="58"/>
        <v>88054</v>
      </c>
      <c r="L324" s="32">
        <f t="shared" si="53"/>
        <v>23000</v>
      </c>
      <c r="M324" s="32">
        <f t="shared" si="57"/>
        <v>4680</v>
      </c>
      <c r="N324" s="33">
        <v>1920</v>
      </c>
      <c r="O324" s="33">
        <f t="shared" si="54"/>
        <v>15000</v>
      </c>
      <c r="P324" s="31">
        <v>20000</v>
      </c>
      <c r="Q324" s="31">
        <v>10000</v>
      </c>
      <c r="R324" s="20">
        <v>4830</v>
      </c>
      <c r="S324" s="31">
        <v>3824</v>
      </c>
      <c r="T324" s="34">
        <v>4800</v>
      </c>
      <c r="U324" s="21">
        <v>2</v>
      </c>
      <c r="V324" s="36" t="s">
        <v>683</v>
      </c>
    </row>
    <row r="325" spans="1:31" ht="13.5">
      <c r="A325" s="24" t="s">
        <v>675</v>
      </c>
      <c r="B325" s="25" t="s">
        <v>684</v>
      </c>
      <c r="C325" s="29"/>
      <c r="D325" s="25">
        <v>2</v>
      </c>
      <c r="E325" s="25">
        <v>25</v>
      </c>
      <c r="F325" s="26">
        <v>3287</v>
      </c>
      <c r="G325" s="31">
        <f t="shared" si="52"/>
        <v>222179</v>
      </c>
      <c r="H325" s="31">
        <f t="shared" si="55"/>
        <v>120720</v>
      </c>
      <c r="I325" s="31">
        <f t="shared" si="56"/>
        <v>90720</v>
      </c>
      <c r="J325" s="32">
        <f t="shared" si="59"/>
        <v>30000</v>
      </c>
      <c r="K325" s="32">
        <f t="shared" si="58"/>
        <v>101459</v>
      </c>
      <c r="L325" s="32">
        <f t="shared" si="53"/>
        <v>25000</v>
      </c>
      <c r="M325" s="32">
        <f t="shared" si="57"/>
        <v>4920</v>
      </c>
      <c r="N325" s="33">
        <v>1920</v>
      </c>
      <c r="O325" s="33">
        <f t="shared" si="54"/>
        <v>15000</v>
      </c>
      <c r="P325" s="31">
        <v>20000</v>
      </c>
      <c r="Q325" s="31">
        <v>10000</v>
      </c>
      <c r="R325" s="20">
        <v>4341</v>
      </c>
      <c r="S325" s="31">
        <v>8278</v>
      </c>
      <c r="T325" s="34">
        <v>12000</v>
      </c>
      <c r="U325" s="21">
        <v>5</v>
      </c>
      <c r="V325" s="36" t="s">
        <v>685</v>
      </c>
      <c r="W325" s="37"/>
    </row>
    <row r="326" spans="1:31" ht="13.5">
      <c r="A326" s="24" t="s">
        <v>675</v>
      </c>
      <c r="B326" s="24" t="s">
        <v>686</v>
      </c>
      <c r="C326" s="29"/>
      <c r="D326" s="25">
        <v>2</v>
      </c>
      <c r="E326" s="25">
        <v>17</v>
      </c>
      <c r="F326" s="26">
        <v>2459</v>
      </c>
      <c r="G326" s="31">
        <f t="shared" ref="G326:G386" si="60">H326+K326</f>
        <v>174822</v>
      </c>
      <c r="H326" s="31">
        <f t="shared" si="55"/>
        <v>90000</v>
      </c>
      <c r="I326" s="31">
        <f t="shared" si="56"/>
        <v>67200</v>
      </c>
      <c r="J326" s="32">
        <f t="shared" si="59"/>
        <v>20000</v>
      </c>
      <c r="K326" s="32">
        <f t="shared" si="58"/>
        <v>84822</v>
      </c>
      <c r="L326" s="32">
        <f t="shared" ref="L326:L386" si="61">E326*1000</f>
        <v>17000</v>
      </c>
      <c r="M326" s="32">
        <f t="shared" si="57"/>
        <v>3960</v>
      </c>
      <c r="N326" s="33">
        <v>1920</v>
      </c>
      <c r="O326" s="33">
        <f t="shared" si="54"/>
        <v>15000</v>
      </c>
      <c r="P326" s="31">
        <v>20000</v>
      </c>
      <c r="Q326" s="31">
        <v>10000</v>
      </c>
      <c r="R326" s="20">
        <v>3944</v>
      </c>
      <c r="S326" s="31">
        <v>3398</v>
      </c>
      <c r="T326" s="34">
        <v>9600</v>
      </c>
      <c r="U326" s="21">
        <v>4</v>
      </c>
      <c r="V326" s="36" t="s">
        <v>687</v>
      </c>
    </row>
    <row r="327" spans="1:31" ht="13.5">
      <c r="A327" s="24" t="s">
        <v>675</v>
      </c>
      <c r="B327" s="25" t="s">
        <v>688</v>
      </c>
      <c r="C327" s="29"/>
      <c r="D327" s="25">
        <v>4</v>
      </c>
      <c r="E327" s="25">
        <v>50</v>
      </c>
      <c r="F327" s="26">
        <v>6004</v>
      </c>
      <c r="G327" s="31">
        <f t="shared" si="60"/>
        <v>288870</v>
      </c>
      <c r="H327" s="31">
        <f t="shared" si="55"/>
        <v>120720</v>
      </c>
      <c r="I327" s="31">
        <f t="shared" si="56"/>
        <v>90720</v>
      </c>
      <c r="J327" s="32">
        <f t="shared" si="59"/>
        <v>30000</v>
      </c>
      <c r="K327" s="32">
        <f t="shared" si="58"/>
        <v>168150</v>
      </c>
      <c r="L327" s="32">
        <f t="shared" si="61"/>
        <v>50000</v>
      </c>
      <c r="M327" s="32">
        <f t="shared" si="57"/>
        <v>7920</v>
      </c>
      <c r="N327" s="33">
        <v>1920</v>
      </c>
      <c r="O327" s="33">
        <f t="shared" ref="O327:O386" si="62">(D327-1)*15000</f>
        <v>45000</v>
      </c>
      <c r="P327" s="31">
        <v>20000</v>
      </c>
      <c r="Q327" s="31">
        <v>10000</v>
      </c>
      <c r="R327" s="20">
        <v>13228</v>
      </c>
      <c r="S327" s="31">
        <v>3282</v>
      </c>
      <c r="T327" s="34">
        <v>16800</v>
      </c>
      <c r="U327" s="21">
        <v>7</v>
      </c>
      <c r="V327" s="36" t="s">
        <v>689</v>
      </c>
    </row>
    <row r="328" spans="1:31" ht="13.5">
      <c r="A328" s="24" t="s">
        <v>675</v>
      </c>
      <c r="B328" s="25" t="s">
        <v>690</v>
      </c>
      <c r="C328" s="29"/>
      <c r="D328" s="25">
        <v>1</v>
      </c>
      <c r="E328" s="25">
        <v>14</v>
      </c>
      <c r="F328" s="26">
        <v>3135</v>
      </c>
      <c r="G328" s="31">
        <f t="shared" si="60"/>
        <v>175735</v>
      </c>
      <c r="H328" s="31">
        <f t="shared" si="55"/>
        <v>120720</v>
      </c>
      <c r="I328" s="31">
        <f t="shared" si="56"/>
        <v>90720</v>
      </c>
      <c r="J328" s="32">
        <f t="shared" si="59"/>
        <v>30000</v>
      </c>
      <c r="K328" s="32">
        <f t="shared" si="58"/>
        <v>55015</v>
      </c>
      <c r="L328" s="32">
        <f t="shared" si="61"/>
        <v>14000</v>
      </c>
      <c r="M328" s="32">
        <f t="shared" si="57"/>
        <v>3600</v>
      </c>
      <c r="N328" s="33">
        <v>1920</v>
      </c>
      <c r="O328" s="33">
        <f t="shared" si="62"/>
        <v>0</v>
      </c>
      <c r="P328" s="31">
        <v>20000</v>
      </c>
      <c r="Q328" s="31">
        <v>10000</v>
      </c>
      <c r="R328" s="20">
        <v>695</v>
      </c>
      <c r="S328" s="31">
        <v>0</v>
      </c>
      <c r="T328" s="34">
        <v>4800</v>
      </c>
      <c r="U328" s="21">
        <v>2</v>
      </c>
      <c r="V328" s="36" t="s">
        <v>691</v>
      </c>
      <c r="W328" s="38"/>
      <c r="Y328" s="37"/>
      <c r="Z328" s="37"/>
      <c r="AA328" s="37"/>
      <c r="AB328" s="37"/>
      <c r="AC328" s="37"/>
      <c r="AD328" s="37"/>
      <c r="AE328" s="37"/>
    </row>
    <row r="329" spans="1:31" ht="13.5">
      <c r="A329" s="24" t="s">
        <v>675</v>
      </c>
      <c r="B329" s="25" t="s">
        <v>692</v>
      </c>
      <c r="C329" s="29" t="s">
        <v>29</v>
      </c>
      <c r="D329" s="25">
        <v>2</v>
      </c>
      <c r="E329" s="25">
        <v>12</v>
      </c>
      <c r="F329" s="26">
        <v>2200</v>
      </c>
      <c r="G329" s="31">
        <f t="shared" si="60"/>
        <v>176387</v>
      </c>
      <c r="H329" s="31">
        <f t="shared" si="55"/>
        <v>97200</v>
      </c>
      <c r="I329" s="31">
        <f t="shared" si="56"/>
        <v>67200</v>
      </c>
      <c r="J329" s="32">
        <v>30000</v>
      </c>
      <c r="K329" s="32">
        <f t="shared" si="58"/>
        <v>79187</v>
      </c>
      <c r="L329" s="32">
        <f t="shared" si="61"/>
        <v>12000</v>
      </c>
      <c r="M329" s="32">
        <f t="shared" si="57"/>
        <v>3360</v>
      </c>
      <c r="N329" s="33">
        <v>1920</v>
      </c>
      <c r="O329" s="33">
        <f t="shared" si="62"/>
        <v>15000</v>
      </c>
      <c r="P329" s="31">
        <v>20000</v>
      </c>
      <c r="Q329" s="31">
        <v>10000</v>
      </c>
      <c r="R329" s="20">
        <v>2312</v>
      </c>
      <c r="S329" s="31">
        <v>1595</v>
      </c>
      <c r="T329" s="34">
        <v>13000</v>
      </c>
      <c r="U329" s="21">
        <v>6</v>
      </c>
      <c r="V329" s="36" t="s">
        <v>693</v>
      </c>
      <c r="Y329" s="37"/>
      <c r="Z329" s="37"/>
      <c r="AA329" s="37"/>
      <c r="AB329" s="37"/>
      <c r="AC329" s="37"/>
      <c r="AD329" s="37"/>
      <c r="AE329" s="37"/>
    </row>
    <row r="330" spans="1:31" ht="13.5">
      <c r="A330" s="24" t="s">
        <v>675</v>
      </c>
      <c r="B330" s="25" t="s">
        <v>694</v>
      </c>
      <c r="C330" s="29"/>
      <c r="D330" s="25">
        <v>2</v>
      </c>
      <c r="E330" s="25">
        <v>18</v>
      </c>
      <c r="F330" s="26">
        <v>2829</v>
      </c>
      <c r="G330" s="31">
        <f t="shared" si="60"/>
        <v>174232</v>
      </c>
      <c r="H330" s="31">
        <f t="shared" si="55"/>
        <v>90000</v>
      </c>
      <c r="I330" s="31">
        <f t="shared" si="56"/>
        <v>67200</v>
      </c>
      <c r="J330" s="32">
        <f>IF(F330&gt;=500,IF(AND(F330&gt;=3000),30000,20000),20000)</f>
        <v>20000</v>
      </c>
      <c r="K330" s="32">
        <f t="shared" si="58"/>
        <v>84232</v>
      </c>
      <c r="L330" s="32">
        <f t="shared" si="61"/>
        <v>18000</v>
      </c>
      <c r="M330" s="32">
        <f t="shared" si="57"/>
        <v>4080</v>
      </c>
      <c r="N330" s="33">
        <v>1920</v>
      </c>
      <c r="O330" s="33">
        <f t="shared" si="62"/>
        <v>15000</v>
      </c>
      <c r="P330" s="31">
        <v>20000</v>
      </c>
      <c r="Q330" s="31">
        <v>10000</v>
      </c>
      <c r="R330" s="20">
        <v>5582</v>
      </c>
      <c r="S330" s="31">
        <v>2450</v>
      </c>
      <c r="T330" s="34">
        <v>7200</v>
      </c>
      <c r="U330" s="21">
        <v>3</v>
      </c>
      <c r="V330" s="36" t="s">
        <v>695</v>
      </c>
      <c r="Y330" s="37"/>
      <c r="Z330" s="37"/>
      <c r="AA330" s="37"/>
      <c r="AB330" s="37"/>
      <c r="AC330" s="37"/>
      <c r="AD330" s="37"/>
      <c r="AE330" s="37"/>
    </row>
    <row r="331" spans="1:31" ht="13.5">
      <c r="A331" s="24" t="s">
        <v>675</v>
      </c>
      <c r="B331" s="25" t="s">
        <v>696</v>
      </c>
      <c r="C331" s="29"/>
      <c r="D331" s="25">
        <v>1</v>
      </c>
      <c r="E331" s="25">
        <v>13</v>
      </c>
      <c r="F331" s="26">
        <v>2123</v>
      </c>
      <c r="G331" s="31">
        <f t="shared" si="60"/>
        <v>145217</v>
      </c>
      <c r="H331" s="31">
        <f t="shared" si="55"/>
        <v>90000</v>
      </c>
      <c r="I331" s="31">
        <f t="shared" si="56"/>
        <v>67200</v>
      </c>
      <c r="J331" s="32">
        <f>IF(F331&gt;=500,IF(AND(F331&gt;=3000),30000,20000),20000)</f>
        <v>20000</v>
      </c>
      <c r="K331" s="32">
        <f t="shared" si="58"/>
        <v>55217</v>
      </c>
      <c r="L331" s="32">
        <f t="shared" si="61"/>
        <v>13000</v>
      </c>
      <c r="M331" s="32">
        <f t="shared" si="57"/>
        <v>3480</v>
      </c>
      <c r="N331" s="33">
        <v>1920</v>
      </c>
      <c r="O331" s="33">
        <f t="shared" si="62"/>
        <v>0</v>
      </c>
      <c r="P331" s="31">
        <v>20000</v>
      </c>
      <c r="Q331" s="31">
        <v>10000</v>
      </c>
      <c r="R331" s="20">
        <v>2705</v>
      </c>
      <c r="S331" s="31">
        <v>1712</v>
      </c>
      <c r="T331" s="34">
        <v>2400</v>
      </c>
      <c r="U331" s="21">
        <v>1</v>
      </c>
      <c r="V331" s="36" t="s">
        <v>697</v>
      </c>
      <c r="W331" s="39"/>
      <c r="Y331" s="37"/>
      <c r="Z331" s="37"/>
      <c r="AA331" s="37"/>
      <c r="AB331" s="37"/>
      <c r="AC331" s="37"/>
      <c r="AD331" s="37"/>
      <c r="AE331" s="37"/>
    </row>
    <row r="332" spans="1:31" ht="13.5">
      <c r="A332" s="24" t="s">
        <v>675</v>
      </c>
      <c r="B332" s="25" t="s">
        <v>698</v>
      </c>
      <c r="C332" s="29" t="s">
        <v>29</v>
      </c>
      <c r="D332" s="25">
        <v>2</v>
      </c>
      <c r="E332" s="25">
        <v>22</v>
      </c>
      <c r="F332" s="26">
        <v>2585</v>
      </c>
      <c r="G332" s="31">
        <f t="shared" si="60"/>
        <v>191332</v>
      </c>
      <c r="H332" s="31">
        <f t="shared" si="55"/>
        <v>97200</v>
      </c>
      <c r="I332" s="31">
        <f t="shared" si="56"/>
        <v>67200</v>
      </c>
      <c r="J332" s="32">
        <v>30000</v>
      </c>
      <c r="K332" s="32">
        <f t="shared" si="58"/>
        <v>94132</v>
      </c>
      <c r="L332" s="32">
        <f t="shared" si="61"/>
        <v>22000</v>
      </c>
      <c r="M332" s="32">
        <f t="shared" si="57"/>
        <v>4560</v>
      </c>
      <c r="N332" s="33">
        <v>1920</v>
      </c>
      <c r="O332" s="33">
        <f t="shared" si="62"/>
        <v>15000</v>
      </c>
      <c r="P332" s="31">
        <v>20000</v>
      </c>
      <c r="Q332" s="31">
        <v>10000</v>
      </c>
      <c r="R332" s="20">
        <v>6769</v>
      </c>
      <c r="S332" s="31">
        <v>6683</v>
      </c>
      <c r="T332" s="34">
        <v>7200</v>
      </c>
      <c r="U332" s="21">
        <v>3</v>
      </c>
      <c r="V332" s="36" t="s">
        <v>699</v>
      </c>
      <c r="W332" s="37"/>
      <c r="Y332" s="37"/>
      <c r="Z332" s="37"/>
      <c r="AA332" s="37"/>
      <c r="AB332" s="37"/>
      <c r="AC332" s="37"/>
      <c r="AD332" s="37"/>
      <c r="AE332" s="37"/>
    </row>
    <row r="333" spans="1:31" ht="13.5">
      <c r="A333" s="24" t="s">
        <v>675</v>
      </c>
      <c r="B333" s="25" t="s">
        <v>700</v>
      </c>
      <c r="C333" s="29"/>
      <c r="D333" s="25">
        <v>1</v>
      </c>
      <c r="E333" s="25">
        <v>12</v>
      </c>
      <c r="F333" s="26">
        <v>2075</v>
      </c>
      <c r="G333" s="31">
        <f t="shared" si="60"/>
        <v>149951</v>
      </c>
      <c r="H333" s="31">
        <f t="shared" si="55"/>
        <v>90000</v>
      </c>
      <c r="I333" s="31">
        <f t="shared" si="56"/>
        <v>67200</v>
      </c>
      <c r="J333" s="32">
        <f>IF(F333&gt;=500,IF(AND(F333&gt;=3000),30000,20000),20000)</f>
        <v>20000</v>
      </c>
      <c r="K333" s="32">
        <f t="shared" si="58"/>
        <v>59951</v>
      </c>
      <c r="L333" s="32">
        <f t="shared" si="61"/>
        <v>12000</v>
      </c>
      <c r="M333" s="32">
        <f t="shared" si="57"/>
        <v>3360</v>
      </c>
      <c r="N333" s="33">
        <v>1920</v>
      </c>
      <c r="O333" s="33">
        <f t="shared" si="62"/>
        <v>0</v>
      </c>
      <c r="P333" s="31">
        <v>20000</v>
      </c>
      <c r="Q333" s="31">
        <v>10000</v>
      </c>
      <c r="R333" s="20">
        <v>1199</v>
      </c>
      <c r="S333" s="31">
        <v>1872</v>
      </c>
      <c r="T333" s="34">
        <v>9600</v>
      </c>
      <c r="U333" s="21">
        <v>4</v>
      </c>
      <c r="V333" s="36" t="s">
        <v>701</v>
      </c>
      <c r="W333" s="37"/>
      <c r="Y333" s="37"/>
      <c r="Z333" s="37"/>
      <c r="AA333" s="37"/>
      <c r="AB333" s="37"/>
      <c r="AC333" s="37"/>
      <c r="AD333" s="37"/>
      <c r="AE333" s="37"/>
    </row>
    <row r="334" spans="1:31" ht="13.5">
      <c r="A334" s="24" t="s">
        <v>675</v>
      </c>
      <c r="B334" s="25" t="s">
        <v>702</v>
      </c>
      <c r="C334" s="29" t="s">
        <v>29</v>
      </c>
      <c r="D334" s="25">
        <v>1</v>
      </c>
      <c r="E334" s="25">
        <v>12</v>
      </c>
      <c r="F334" s="26">
        <v>1451</v>
      </c>
      <c r="G334" s="31">
        <f t="shared" si="60"/>
        <v>151499</v>
      </c>
      <c r="H334" s="31">
        <f t="shared" si="55"/>
        <v>90000</v>
      </c>
      <c r="I334" s="31">
        <f t="shared" si="56"/>
        <v>55440</v>
      </c>
      <c r="J334" s="32">
        <v>30000</v>
      </c>
      <c r="K334" s="32">
        <f t="shared" si="58"/>
        <v>61499</v>
      </c>
      <c r="L334" s="32">
        <f t="shared" si="61"/>
        <v>12000</v>
      </c>
      <c r="M334" s="32">
        <f t="shared" si="57"/>
        <v>3360</v>
      </c>
      <c r="N334" s="33">
        <v>1920</v>
      </c>
      <c r="O334" s="33">
        <f t="shared" si="62"/>
        <v>0</v>
      </c>
      <c r="P334" s="31">
        <v>20000</v>
      </c>
      <c r="Q334" s="31">
        <v>10000</v>
      </c>
      <c r="R334" s="20">
        <v>5226</v>
      </c>
      <c r="S334" s="31">
        <v>4193</v>
      </c>
      <c r="T334" s="34">
        <v>4800</v>
      </c>
      <c r="U334" s="21">
        <v>2</v>
      </c>
      <c r="V334" s="36" t="s">
        <v>703</v>
      </c>
      <c r="W334" s="37"/>
      <c r="Y334" s="37"/>
      <c r="Z334" s="37"/>
      <c r="AA334" s="37"/>
      <c r="AB334" s="37"/>
      <c r="AC334" s="37"/>
      <c r="AD334" s="37"/>
      <c r="AE334" s="37"/>
    </row>
    <row r="335" spans="1:31" ht="13.5">
      <c r="A335" s="24" t="s">
        <v>675</v>
      </c>
      <c r="B335" s="25" t="s">
        <v>704</v>
      </c>
      <c r="C335" s="29"/>
      <c r="D335" s="25">
        <v>2</v>
      </c>
      <c r="E335" s="25">
        <v>22</v>
      </c>
      <c r="F335" s="26">
        <v>3883</v>
      </c>
      <c r="G335" s="31">
        <f t="shared" si="60"/>
        <v>212468</v>
      </c>
      <c r="H335" s="31">
        <f t="shared" si="55"/>
        <v>120720</v>
      </c>
      <c r="I335" s="31">
        <f t="shared" si="56"/>
        <v>90720</v>
      </c>
      <c r="J335" s="32">
        <f>IF(F335&gt;=500,IF(AND(F335&gt;=3000),30000,20000),20000)</f>
        <v>30000</v>
      </c>
      <c r="K335" s="32">
        <f t="shared" si="58"/>
        <v>91748</v>
      </c>
      <c r="L335" s="32">
        <f t="shared" si="61"/>
        <v>22000</v>
      </c>
      <c r="M335" s="32">
        <f t="shared" si="57"/>
        <v>4560</v>
      </c>
      <c r="N335" s="33">
        <v>1920</v>
      </c>
      <c r="O335" s="33">
        <f t="shared" si="62"/>
        <v>15000</v>
      </c>
      <c r="P335" s="31">
        <v>20000</v>
      </c>
      <c r="Q335" s="31">
        <v>10000</v>
      </c>
      <c r="R335" s="20">
        <v>5220</v>
      </c>
      <c r="S335" s="31">
        <v>3048</v>
      </c>
      <c r="T335" s="34">
        <v>10000</v>
      </c>
      <c r="U335" s="21">
        <v>5</v>
      </c>
      <c r="V335" s="36" t="s">
        <v>705</v>
      </c>
      <c r="Y335" s="37"/>
      <c r="Z335" s="37"/>
      <c r="AA335" s="37"/>
      <c r="AB335" s="37"/>
      <c r="AC335" s="37"/>
      <c r="AD335" s="37"/>
      <c r="AE335" s="37"/>
    </row>
    <row r="336" spans="1:31" ht="13.5">
      <c r="A336" s="24" t="s">
        <v>706</v>
      </c>
      <c r="B336" s="25" t="s">
        <v>707</v>
      </c>
      <c r="C336" s="29"/>
      <c r="D336" s="25">
        <v>1</v>
      </c>
      <c r="E336" s="25">
        <v>10</v>
      </c>
      <c r="F336" s="26">
        <v>1688</v>
      </c>
      <c r="G336" s="31">
        <f t="shared" si="60"/>
        <v>139069</v>
      </c>
      <c r="H336" s="31">
        <f t="shared" si="55"/>
        <v>90000</v>
      </c>
      <c r="I336" s="31">
        <f t="shared" si="56"/>
        <v>55440</v>
      </c>
      <c r="J336" s="32">
        <f>IF(F336&gt;=500,IF(AND(F336&gt;=3000),30000,20000),20000)</f>
        <v>20000</v>
      </c>
      <c r="K336" s="32">
        <f t="shared" si="58"/>
        <v>49069</v>
      </c>
      <c r="L336" s="32">
        <f t="shared" si="61"/>
        <v>10000</v>
      </c>
      <c r="M336" s="32">
        <f t="shared" si="57"/>
        <v>3120</v>
      </c>
      <c r="N336" s="33">
        <v>1920</v>
      </c>
      <c r="O336" s="33">
        <f t="shared" si="62"/>
        <v>0</v>
      </c>
      <c r="P336" s="31">
        <v>20000</v>
      </c>
      <c r="Q336" s="31">
        <v>10000</v>
      </c>
      <c r="R336" s="20">
        <v>0</v>
      </c>
      <c r="S336" s="31">
        <v>1629</v>
      </c>
      <c r="T336" s="34">
        <v>2400</v>
      </c>
      <c r="U336" s="21">
        <v>1</v>
      </c>
      <c r="V336" s="36" t="s">
        <v>708</v>
      </c>
      <c r="W336" s="39"/>
      <c r="Y336" s="37"/>
      <c r="Z336" s="37"/>
      <c r="AA336" s="37"/>
      <c r="AB336" s="37"/>
      <c r="AC336" s="37"/>
      <c r="AD336" s="37"/>
      <c r="AE336" s="37"/>
    </row>
    <row r="337" spans="1:31" ht="13.5">
      <c r="A337" s="24" t="s">
        <v>706</v>
      </c>
      <c r="B337" s="25" t="s">
        <v>709</v>
      </c>
      <c r="C337" s="29"/>
      <c r="D337" s="25">
        <v>1</v>
      </c>
      <c r="E337" s="25">
        <v>14</v>
      </c>
      <c r="F337" s="26">
        <v>2338</v>
      </c>
      <c r="G337" s="31">
        <f t="shared" si="60"/>
        <v>145093</v>
      </c>
      <c r="H337" s="31">
        <f t="shared" si="55"/>
        <v>90000</v>
      </c>
      <c r="I337" s="31">
        <f t="shared" si="56"/>
        <v>67200</v>
      </c>
      <c r="J337" s="32">
        <f>IF(F337&gt;=500,IF(AND(F337&gt;=3000),30000,20000),20000)</f>
        <v>20000</v>
      </c>
      <c r="K337" s="32">
        <f t="shared" si="58"/>
        <v>55093</v>
      </c>
      <c r="L337" s="32">
        <f t="shared" si="61"/>
        <v>14000</v>
      </c>
      <c r="M337" s="32">
        <f t="shared" si="57"/>
        <v>3600</v>
      </c>
      <c r="N337" s="33">
        <v>1920</v>
      </c>
      <c r="O337" s="33">
        <f t="shared" si="62"/>
        <v>0</v>
      </c>
      <c r="P337" s="31">
        <v>20000</v>
      </c>
      <c r="Q337" s="31">
        <v>10000</v>
      </c>
      <c r="R337" s="20">
        <v>0</v>
      </c>
      <c r="S337" s="31">
        <v>773</v>
      </c>
      <c r="T337" s="34">
        <v>4800</v>
      </c>
      <c r="U337" s="21">
        <v>2</v>
      </c>
      <c r="V337" s="36" t="s">
        <v>710</v>
      </c>
      <c r="Y337" s="37"/>
      <c r="Z337" s="37"/>
      <c r="AA337" s="37"/>
      <c r="AB337" s="37"/>
      <c r="AC337" s="37"/>
      <c r="AD337" s="37"/>
      <c r="AE337" s="37"/>
    </row>
    <row r="338" spans="1:31" ht="13.5">
      <c r="A338" s="24" t="s">
        <v>706</v>
      </c>
      <c r="B338" s="25" t="s">
        <v>711</v>
      </c>
      <c r="C338" s="29"/>
      <c r="D338" s="25">
        <v>1</v>
      </c>
      <c r="E338" s="25">
        <v>10</v>
      </c>
      <c r="F338" s="26">
        <v>2147</v>
      </c>
      <c r="G338" s="31">
        <f t="shared" si="60"/>
        <v>138066</v>
      </c>
      <c r="H338" s="31">
        <f t="shared" si="55"/>
        <v>90000</v>
      </c>
      <c r="I338" s="31">
        <f t="shared" si="56"/>
        <v>67200</v>
      </c>
      <c r="J338" s="32">
        <f>IF(F338&gt;=500,IF(AND(F338&gt;=3000),30000,20000),20000)</f>
        <v>20000</v>
      </c>
      <c r="K338" s="32">
        <f t="shared" si="58"/>
        <v>48066</v>
      </c>
      <c r="L338" s="32">
        <f t="shared" si="61"/>
        <v>10000</v>
      </c>
      <c r="M338" s="32">
        <f t="shared" si="57"/>
        <v>3120</v>
      </c>
      <c r="N338" s="33">
        <v>1920</v>
      </c>
      <c r="O338" s="33">
        <f t="shared" si="62"/>
        <v>0</v>
      </c>
      <c r="P338" s="31">
        <v>20000</v>
      </c>
      <c r="Q338" s="31">
        <v>10000</v>
      </c>
      <c r="R338" s="20">
        <v>1001</v>
      </c>
      <c r="S338" s="31">
        <v>2025</v>
      </c>
      <c r="T338" s="34">
        <v>0</v>
      </c>
      <c r="U338" s="21">
        <v>0</v>
      </c>
      <c r="V338" s="36" t="s">
        <v>712</v>
      </c>
      <c r="Y338" s="37"/>
      <c r="Z338" s="37"/>
      <c r="AA338" s="37"/>
      <c r="AB338" s="37"/>
      <c r="AC338" s="37"/>
      <c r="AD338" s="37"/>
      <c r="AE338" s="37"/>
    </row>
    <row r="339" spans="1:31" ht="13.5">
      <c r="A339" s="24" t="s">
        <v>706</v>
      </c>
      <c r="B339" s="24" t="s">
        <v>713</v>
      </c>
      <c r="C339" s="29" t="s">
        <v>29</v>
      </c>
      <c r="D339" s="25">
        <v>3</v>
      </c>
      <c r="E339" s="25">
        <v>18</v>
      </c>
      <c r="F339" s="26">
        <v>2431</v>
      </c>
      <c r="G339" s="31">
        <f t="shared" si="60"/>
        <v>208940</v>
      </c>
      <c r="H339" s="31">
        <f t="shared" si="55"/>
        <v>97200</v>
      </c>
      <c r="I339" s="31">
        <f t="shared" si="56"/>
        <v>67200</v>
      </c>
      <c r="J339" s="32">
        <v>30000</v>
      </c>
      <c r="K339" s="32">
        <f t="shared" si="58"/>
        <v>111740</v>
      </c>
      <c r="L339" s="32">
        <f t="shared" si="61"/>
        <v>18000</v>
      </c>
      <c r="M339" s="32">
        <f t="shared" si="57"/>
        <v>4080</v>
      </c>
      <c r="N339" s="33">
        <v>1920</v>
      </c>
      <c r="O339" s="33">
        <f t="shared" si="62"/>
        <v>30000</v>
      </c>
      <c r="P339" s="31">
        <v>20000</v>
      </c>
      <c r="Q339" s="31">
        <v>10000</v>
      </c>
      <c r="R339" s="20">
        <v>5204</v>
      </c>
      <c r="S339" s="31">
        <v>7536</v>
      </c>
      <c r="T339" s="34">
        <v>15000</v>
      </c>
      <c r="U339" s="21">
        <v>7</v>
      </c>
      <c r="V339" s="36" t="s">
        <v>714</v>
      </c>
      <c r="W339" s="37"/>
      <c r="Y339" s="37"/>
      <c r="Z339" s="37"/>
      <c r="AA339" s="37"/>
      <c r="AB339" s="37"/>
      <c r="AC339" s="37"/>
      <c r="AD339" s="37"/>
      <c r="AE339" s="37"/>
    </row>
    <row r="340" spans="1:31" ht="13.5">
      <c r="A340" s="24" t="s">
        <v>706</v>
      </c>
      <c r="B340" s="25" t="s">
        <v>715</v>
      </c>
      <c r="C340" s="29"/>
      <c r="D340" s="25">
        <v>2</v>
      </c>
      <c r="E340" s="25">
        <v>20</v>
      </c>
      <c r="F340" s="26">
        <v>2256</v>
      </c>
      <c r="G340" s="31">
        <f t="shared" si="60"/>
        <v>180742</v>
      </c>
      <c r="H340" s="31">
        <f t="shared" si="55"/>
        <v>90000</v>
      </c>
      <c r="I340" s="31">
        <f t="shared" si="56"/>
        <v>67200</v>
      </c>
      <c r="J340" s="32">
        <f>IF(F340&gt;=500,IF(AND(F340&gt;=3000),30000,20000),20000)</f>
        <v>20000</v>
      </c>
      <c r="K340" s="32">
        <f t="shared" si="58"/>
        <v>90742</v>
      </c>
      <c r="L340" s="32">
        <f t="shared" si="61"/>
        <v>20000</v>
      </c>
      <c r="M340" s="32">
        <f t="shared" si="57"/>
        <v>4320</v>
      </c>
      <c r="N340" s="33">
        <v>1920</v>
      </c>
      <c r="O340" s="33">
        <f t="shared" si="62"/>
        <v>15000</v>
      </c>
      <c r="P340" s="31">
        <v>20000</v>
      </c>
      <c r="Q340" s="31">
        <v>10000</v>
      </c>
      <c r="R340" s="20">
        <v>3552</v>
      </c>
      <c r="S340" s="31">
        <v>6350</v>
      </c>
      <c r="T340" s="34">
        <v>9600</v>
      </c>
      <c r="U340" s="21">
        <v>4</v>
      </c>
      <c r="V340" s="36" t="s">
        <v>716</v>
      </c>
      <c r="W340" s="37"/>
      <c r="Y340" s="37"/>
      <c r="Z340" s="37"/>
      <c r="AA340" s="37"/>
      <c r="AB340" s="37"/>
      <c r="AC340" s="37"/>
      <c r="AD340" s="37"/>
      <c r="AE340" s="37"/>
    </row>
    <row r="341" spans="1:31" ht="13.5">
      <c r="A341" s="24" t="s">
        <v>706</v>
      </c>
      <c r="B341" s="25" t="s">
        <v>717</v>
      </c>
      <c r="C341" s="29"/>
      <c r="D341" s="25">
        <v>1</v>
      </c>
      <c r="E341" s="25">
        <v>17</v>
      </c>
      <c r="F341" s="26">
        <v>1971</v>
      </c>
      <c r="G341" s="31">
        <f t="shared" si="60"/>
        <v>152734</v>
      </c>
      <c r="H341" s="31">
        <f t="shared" si="55"/>
        <v>90000</v>
      </c>
      <c r="I341" s="31">
        <f t="shared" si="56"/>
        <v>55440</v>
      </c>
      <c r="J341" s="32">
        <f>IF(F341&gt;=500,IF(AND(F341&gt;=3000),30000,20000),20000)</f>
        <v>20000</v>
      </c>
      <c r="K341" s="32">
        <f t="shared" si="58"/>
        <v>62734</v>
      </c>
      <c r="L341" s="32">
        <f t="shared" si="61"/>
        <v>17000</v>
      </c>
      <c r="M341" s="32">
        <f t="shared" si="57"/>
        <v>3960</v>
      </c>
      <c r="N341" s="33">
        <v>1920</v>
      </c>
      <c r="O341" s="33">
        <f t="shared" si="62"/>
        <v>0</v>
      </c>
      <c r="P341" s="31">
        <v>20000</v>
      </c>
      <c r="Q341" s="31">
        <v>10000</v>
      </c>
      <c r="R341" s="20">
        <v>5054</v>
      </c>
      <c r="S341" s="31">
        <v>0</v>
      </c>
      <c r="T341" s="34">
        <v>4800</v>
      </c>
      <c r="U341" s="21">
        <v>2</v>
      </c>
      <c r="V341" s="36" t="s">
        <v>718</v>
      </c>
      <c r="Y341" s="37"/>
      <c r="Z341" s="37"/>
      <c r="AA341" s="37"/>
      <c r="AB341" s="37"/>
      <c r="AC341" s="37"/>
      <c r="AD341" s="37"/>
      <c r="AE341" s="37"/>
    </row>
    <row r="342" spans="1:31" ht="13.5">
      <c r="A342" s="24" t="s">
        <v>706</v>
      </c>
      <c r="B342" s="25" t="s">
        <v>719</v>
      </c>
      <c r="C342" s="29" t="s">
        <v>29</v>
      </c>
      <c r="D342" s="25">
        <v>1</v>
      </c>
      <c r="E342" s="25">
        <v>11</v>
      </c>
      <c r="F342" s="26">
        <v>1425</v>
      </c>
      <c r="G342" s="31">
        <f t="shared" si="60"/>
        <v>145861</v>
      </c>
      <c r="H342" s="31">
        <f t="shared" si="55"/>
        <v>90000</v>
      </c>
      <c r="I342" s="31">
        <f t="shared" si="56"/>
        <v>55440</v>
      </c>
      <c r="J342" s="32">
        <v>30000</v>
      </c>
      <c r="K342" s="32">
        <f t="shared" si="58"/>
        <v>55861</v>
      </c>
      <c r="L342" s="32">
        <f t="shared" si="61"/>
        <v>11000</v>
      </c>
      <c r="M342" s="32">
        <f t="shared" si="57"/>
        <v>3240</v>
      </c>
      <c r="N342" s="33">
        <v>1920</v>
      </c>
      <c r="O342" s="33">
        <f t="shared" si="62"/>
        <v>0</v>
      </c>
      <c r="P342" s="31">
        <v>20000</v>
      </c>
      <c r="Q342" s="31">
        <v>10000</v>
      </c>
      <c r="R342" s="20">
        <v>4901</v>
      </c>
      <c r="S342" s="31">
        <v>0</v>
      </c>
      <c r="T342" s="34">
        <v>4800</v>
      </c>
      <c r="U342" s="21">
        <v>2</v>
      </c>
      <c r="V342" s="36" t="s">
        <v>720</v>
      </c>
      <c r="W342" s="37"/>
      <c r="Y342" s="37"/>
      <c r="Z342" s="37"/>
      <c r="AA342" s="37"/>
      <c r="AB342" s="37"/>
      <c r="AC342" s="37"/>
      <c r="AD342" s="37"/>
      <c r="AE342" s="37"/>
    </row>
    <row r="343" spans="1:31" ht="13.5">
      <c r="A343" s="24" t="s">
        <v>706</v>
      </c>
      <c r="B343" s="24" t="s">
        <v>721</v>
      </c>
      <c r="C343" s="29"/>
      <c r="D343" s="25">
        <v>3</v>
      </c>
      <c r="E343" s="25">
        <v>17</v>
      </c>
      <c r="F343" s="26">
        <v>2336</v>
      </c>
      <c r="G343" s="31">
        <f t="shared" si="60"/>
        <v>199090</v>
      </c>
      <c r="H343" s="31">
        <f t="shared" si="55"/>
        <v>90000</v>
      </c>
      <c r="I343" s="31">
        <f t="shared" si="56"/>
        <v>67200</v>
      </c>
      <c r="J343" s="32">
        <f>IF(F343&gt;=500,IF(AND(F343&gt;=3000),30000,20000),20000)</f>
        <v>20000</v>
      </c>
      <c r="K343" s="32">
        <f t="shared" si="58"/>
        <v>109090</v>
      </c>
      <c r="L343" s="32">
        <f t="shared" si="61"/>
        <v>17000</v>
      </c>
      <c r="M343" s="32">
        <f t="shared" si="57"/>
        <v>3960</v>
      </c>
      <c r="N343" s="33">
        <v>1920</v>
      </c>
      <c r="O343" s="33">
        <f t="shared" si="62"/>
        <v>30000</v>
      </c>
      <c r="P343" s="31">
        <v>20000</v>
      </c>
      <c r="Q343" s="31">
        <v>10000</v>
      </c>
      <c r="R343" s="20">
        <v>6981</v>
      </c>
      <c r="S343" s="31">
        <v>7229</v>
      </c>
      <c r="T343" s="34">
        <v>12000</v>
      </c>
      <c r="U343" s="21">
        <v>5</v>
      </c>
      <c r="V343" s="36" t="s">
        <v>722</v>
      </c>
      <c r="Y343" s="37"/>
      <c r="Z343" s="37"/>
      <c r="AA343" s="37"/>
      <c r="AB343" s="37"/>
      <c r="AC343" s="37"/>
      <c r="AD343" s="37"/>
      <c r="AE343" s="37"/>
    </row>
    <row r="344" spans="1:31" ht="13.5">
      <c r="A344" s="24" t="s">
        <v>706</v>
      </c>
      <c r="B344" s="25" t="s">
        <v>723</v>
      </c>
      <c r="C344" s="29"/>
      <c r="D344" s="25">
        <v>2</v>
      </c>
      <c r="E344" s="25">
        <v>14</v>
      </c>
      <c r="F344" s="26">
        <v>1694</v>
      </c>
      <c r="G344" s="31">
        <f t="shared" si="60"/>
        <v>165080</v>
      </c>
      <c r="H344" s="31">
        <f t="shared" si="55"/>
        <v>90000</v>
      </c>
      <c r="I344" s="31">
        <f t="shared" si="56"/>
        <v>55440</v>
      </c>
      <c r="J344" s="32">
        <f>IF(F344&gt;=500,IF(AND(F344&gt;=3000),30000,20000),20000)</f>
        <v>20000</v>
      </c>
      <c r="K344" s="32">
        <f t="shared" si="58"/>
        <v>75080</v>
      </c>
      <c r="L344" s="32">
        <f t="shared" si="61"/>
        <v>14000</v>
      </c>
      <c r="M344" s="32">
        <f t="shared" si="57"/>
        <v>3600</v>
      </c>
      <c r="N344" s="33">
        <v>1920</v>
      </c>
      <c r="O344" s="33">
        <f t="shared" si="62"/>
        <v>15000</v>
      </c>
      <c r="P344" s="31">
        <v>20000</v>
      </c>
      <c r="Q344" s="31">
        <v>10000</v>
      </c>
      <c r="R344" s="20">
        <v>1970</v>
      </c>
      <c r="S344" s="31">
        <v>3790</v>
      </c>
      <c r="T344" s="34">
        <v>4800</v>
      </c>
      <c r="U344" s="21">
        <v>2</v>
      </c>
      <c r="V344" s="36" t="s">
        <v>724</v>
      </c>
      <c r="W344" s="37"/>
      <c r="Y344" s="37"/>
      <c r="Z344" s="37"/>
      <c r="AA344" s="37"/>
      <c r="AB344" s="37"/>
      <c r="AC344" s="37"/>
      <c r="AD344" s="37"/>
      <c r="AE344" s="37"/>
    </row>
    <row r="345" spans="1:31" ht="13.5">
      <c r="A345" s="24" t="s">
        <v>706</v>
      </c>
      <c r="B345" s="25" t="s">
        <v>725</v>
      </c>
      <c r="C345" s="29"/>
      <c r="D345" s="25">
        <v>3</v>
      </c>
      <c r="E345" s="25">
        <v>26</v>
      </c>
      <c r="F345" s="26">
        <v>2973</v>
      </c>
      <c r="G345" s="31">
        <f t="shared" si="60"/>
        <v>204005</v>
      </c>
      <c r="H345" s="31">
        <f t="shared" si="55"/>
        <v>90000</v>
      </c>
      <c r="I345" s="31">
        <f t="shared" si="56"/>
        <v>67200</v>
      </c>
      <c r="J345" s="32">
        <f>IF(F345&gt;=500,IF(AND(F345&gt;=3000),30000,20000),20000)</f>
        <v>20000</v>
      </c>
      <c r="K345" s="32">
        <f t="shared" si="58"/>
        <v>114005</v>
      </c>
      <c r="L345" s="32">
        <f t="shared" si="61"/>
        <v>26000</v>
      </c>
      <c r="M345" s="32">
        <f t="shared" si="57"/>
        <v>5040</v>
      </c>
      <c r="N345" s="33">
        <v>1920</v>
      </c>
      <c r="O345" s="33">
        <f t="shared" si="62"/>
        <v>30000</v>
      </c>
      <c r="P345" s="31">
        <v>20000</v>
      </c>
      <c r="Q345" s="31">
        <v>10000</v>
      </c>
      <c r="R345" s="20">
        <v>4770</v>
      </c>
      <c r="S345" s="31">
        <v>6675</v>
      </c>
      <c r="T345" s="34">
        <v>9600</v>
      </c>
      <c r="U345" s="21">
        <v>4</v>
      </c>
      <c r="V345" s="36" t="s">
        <v>726</v>
      </c>
      <c r="W345" s="37"/>
      <c r="Y345" s="37"/>
      <c r="Z345" s="37"/>
      <c r="AA345" s="37"/>
      <c r="AB345" s="37"/>
      <c r="AC345" s="37"/>
      <c r="AD345" s="37"/>
      <c r="AE345" s="37"/>
    </row>
    <row r="346" spans="1:31" ht="13.5">
      <c r="A346" s="24" t="s">
        <v>706</v>
      </c>
      <c r="B346" s="25" t="s">
        <v>727</v>
      </c>
      <c r="C346" s="29" t="s">
        <v>29</v>
      </c>
      <c r="D346" s="25">
        <v>1</v>
      </c>
      <c r="E346" s="25">
        <v>13</v>
      </c>
      <c r="F346" s="26">
        <v>2263</v>
      </c>
      <c r="G346" s="31">
        <f t="shared" si="60"/>
        <v>151956</v>
      </c>
      <c r="H346" s="31">
        <f t="shared" si="55"/>
        <v>97200</v>
      </c>
      <c r="I346" s="31">
        <f t="shared" si="56"/>
        <v>67200</v>
      </c>
      <c r="J346" s="32">
        <v>30000</v>
      </c>
      <c r="K346" s="32">
        <f t="shared" si="58"/>
        <v>54756</v>
      </c>
      <c r="L346" s="32">
        <f t="shared" si="61"/>
        <v>13000</v>
      </c>
      <c r="M346" s="32">
        <f t="shared" si="57"/>
        <v>3480</v>
      </c>
      <c r="N346" s="33">
        <v>1920</v>
      </c>
      <c r="O346" s="33">
        <f t="shared" si="62"/>
        <v>0</v>
      </c>
      <c r="P346" s="31">
        <v>20000</v>
      </c>
      <c r="Q346" s="31">
        <v>10000</v>
      </c>
      <c r="R346" s="20">
        <v>1190</v>
      </c>
      <c r="S346" s="31">
        <v>366</v>
      </c>
      <c r="T346" s="34">
        <v>4800</v>
      </c>
      <c r="U346" s="21">
        <v>2</v>
      </c>
      <c r="V346" s="36" t="s">
        <v>728</v>
      </c>
      <c r="Y346" s="37"/>
      <c r="Z346" s="37"/>
      <c r="AA346" s="37"/>
      <c r="AB346" s="37"/>
      <c r="AC346" s="37"/>
      <c r="AD346" s="37"/>
      <c r="AE346" s="37"/>
    </row>
    <row r="347" spans="1:31" ht="13.5">
      <c r="A347" s="24" t="s">
        <v>706</v>
      </c>
      <c r="B347" s="25" t="s">
        <v>729</v>
      </c>
      <c r="C347" s="29"/>
      <c r="D347" s="25">
        <v>1</v>
      </c>
      <c r="E347" s="25">
        <v>11</v>
      </c>
      <c r="F347" s="26">
        <v>1842</v>
      </c>
      <c r="G347" s="31">
        <f t="shared" si="60"/>
        <v>142077</v>
      </c>
      <c r="H347" s="31">
        <f t="shared" si="55"/>
        <v>90000</v>
      </c>
      <c r="I347" s="31">
        <f t="shared" si="56"/>
        <v>55440</v>
      </c>
      <c r="J347" s="32">
        <f>IF(F347&gt;=500,IF(AND(F347&gt;=3000),30000,20000),20000)</f>
        <v>20000</v>
      </c>
      <c r="K347" s="32">
        <f t="shared" si="58"/>
        <v>52077</v>
      </c>
      <c r="L347" s="32">
        <f t="shared" si="61"/>
        <v>11000</v>
      </c>
      <c r="M347" s="32">
        <f t="shared" si="57"/>
        <v>3240</v>
      </c>
      <c r="N347" s="33">
        <v>1920</v>
      </c>
      <c r="O347" s="33">
        <f t="shared" si="62"/>
        <v>0</v>
      </c>
      <c r="P347" s="31">
        <v>20000</v>
      </c>
      <c r="Q347" s="31">
        <v>10000</v>
      </c>
      <c r="R347" s="20">
        <v>0</v>
      </c>
      <c r="S347" s="31">
        <v>1117</v>
      </c>
      <c r="T347" s="34">
        <v>4800</v>
      </c>
      <c r="U347" s="21">
        <v>2</v>
      </c>
      <c r="V347" s="36" t="s">
        <v>730</v>
      </c>
      <c r="W347" s="37"/>
      <c r="Y347" s="37"/>
      <c r="Z347" s="37"/>
      <c r="AA347" s="37"/>
      <c r="AB347" s="37"/>
      <c r="AC347" s="37"/>
      <c r="AD347" s="37"/>
      <c r="AE347" s="37"/>
    </row>
    <row r="348" spans="1:31" ht="13.5">
      <c r="A348" s="24" t="s">
        <v>706</v>
      </c>
      <c r="B348" s="25" t="s">
        <v>731</v>
      </c>
      <c r="C348" s="29"/>
      <c r="D348" s="25">
        <v>2</v>
      </c>
      <c r="E348" s="25">
        <v>21</v>
      </c>
      <c r="F348" s="26">
        <v>3290</v>
      </c>
      <c r="G348" s="31">
        <f t="shared" si="60"/>
        <v>210773</v>
      </c>
      <c r="H348" s="31">
        <f t="shared" si="55"/>
        <v>120720</v>
      </c>
      <c r="I348" s="31">
        <f t="shared" si="56"/>
        <v>90720</v>
      </c>
      <c r="J348" s="32">
        <f>IF(F348&gt;=500,IF(AND(F348&gt;=3000),30000,20000),20000)</f>
        <v>30000</v>
      </c>
      <c r="K348" s="32">
        <f t="shared" si="58"/>
        <v>90053</v>
      </c>
      <c r="L348" s="32">
        <f t="shared" si="61"/>
        <v>21000</v>
      </c>
      <c r="M348" s="32">
        <f t="shared" si="57"/>
        <v>4440</v>
      </c>
      <c r="N348" s="33">
        <v>1920</v>
      </c>
      <c r="O348" s="33">
        <f t="shared" si="62"/>
        <v>15000</v>
      </c>
      <c r="P348" s="31">
        <v>20000</v>
      </c>
      <c r="Q348" s="31">
        <v>10000</v>
      </c>
      <c r="R348" s="20">
        <v>5374</v>
      </c>
      <c r="S348" s="31">
        <v>5119</v>
      </c>
      <c r="T348" s="34">
        <v>7200</v>
      </c>
      <c r="U348" s="21">
        <v>3</v>
      </c>
      <c r="V348" s="36" t="s">
        <v>732</v>
      </c>
      <c r="Y348" s="37"/>
      <c r="Z348" s="37"/>
      <c r="AA348" s="37"/>
      <c r="AB348" s="37"/>
      <c r="AC348" s="37"/>
      <c r="AD348" s="37"/>
      <c r="AE348" s="37"/>
    </row>
    <row r="349" spans="1:31" ht="13.5">
      <c r="A349" s="24" t="s">
        <v>706</v>
      </c>
      <c r="B349" s="24" t="s">
        <v>733</v>
      </c>
      <c r="C349" s="29"/>
      <c r="D349" s="25">
        <v>2</v>
      </c>
      <c r="E349" s="25">
        <v>15</v>
      </c>
      <c r="F349" s="26">
        <v>1916</v>
      </c>
      <c r="G349" s="31">
        <f t="shared" si="60"/>
        <v>173540</v>
      </c>
      <c r="H349" s="31">
        <f t="shared" si="55"/>
        <v>90000</v>
      </c>
      <c r="I349" s="31">
        <f t="shared" si="56"/>
        <v>55440</v>
      </c>
      <c r="J349" s="32">
        <f>IF(F349&gt;=500,IF(AND(F349&gt;=3000),30000,20000),20000)</f>
        <v>20000</v>
      </c>
      <c r="K349" s="32">
        <f t="shared" si="58"/>
        <v>83540</v>
      </c>
      <c r="L349" s="32">
        <f t="shared" si="61"/>
        <v>15000</v>
      </c>
      <c r="M349" s="32">
        <f t="shared" si="57"/>
        <v>3720</v>
      </c>
      <c r="N349" s="33">
        <v>1920</v>
      </c>
      <c r="O349" s="33">
        <f t="shared" si="62"/>
        <v>15000</v>
      </c>
      <c r="P349" s="31">
        <v>20000</v>
      </c>
      <c r="Q349" s="31">
        <v>10000</v>
      </c>
      <c r="R349" s="20">
        <v>5900</v>
      </c>
      <c r="S349" s="31">
        <v>0</v>
      </c>
      <c r="T349" s="34">
        <v>12000</v>
      </c>
      <c r="U349" s="21">
        <v>5</v>
      </c>
      <c r="V349" s="36" t="s">
        <v>734</v>
      </c>
      <c r="Y349" s="37"/>
      <c r="Z349" s="37"/>
      <c r="AA349" s="37"/>
      <c r="AB349" s="37"/>
      <c r="AC349" s="37"/>
      <c r="AD349" s="37"/>
      <c r="AE349" s="37"/>
    </row>
    <row r="350" spans="1:31" s="37" customFormat="1" ht="13.5">
      <c r="A350" s="24" t="s">
        <v>706</v>
      </c>
      <c r="B350" s="29" t="s">
        <v>735</v>
      </c>
      <c r="C350" s="29" t="s">
        <v>29</v>
      </c>
      <c r="D350" s="29">
        <v>2</v>
      </c>
      <c r="E350" s="29">
        <v>12</v>
      </c>
      <c r="F350" s="30">
        <v>1466</v>
      </c>
      <c r="G350" s="31">
        <f t="shared" si="60"/>
        <v>162571</v>
      </c>
      <c r="H350" s="31">
        <f t="shared" si="55"/>
        <v>90000</v>
      </c>
      <c r="I350" s="31">
        <f t="shared" si="56"/>
        <v>55440</v>
      </c>
      <c r="J350" s="32">
        <v>30000</v>
      </c>
      <c r="K350" s="32">
        <f t="shared" si="58"/>
        <v>72571</v>
      </c>
      <c r="L350" s="32">
        <f t="shared" si="61"/>
        <v>12000</v>
      </c>
      <c r="M350" s="32">
        <f t="shared" si="57"/>
        <v>3360</v>
      </c>
      <c r="N350" s="33">
        <v>1920</v>
      </c>
      <c r="O350" s="33">
        <f t="shared" si="62"/>
        <v>15000</v>
      </c>
      <c r="P350" s="31">
        <v>20000</v>
      </c>
      <c r="Q350" s="31">
        <v>10000</v>
      </c>
      <c r="R350" s="31">
        <v>5491</v>
      </c>
      <c r="S350" s="31">
        <v>0</v>
      </c>
      <c r="T350" s="34">
        <v>4800</v>
      </c>
      <c r="U350" s="34">
        <v>2</v>
      </c>
      <c r="V350" s="36" t="s">
        <v>736</v>
      </c>
    </row>
    <row r="351" spans="1:31" s="37" customFormat="1" ht="13.5">
      <c r="A351" s="24" t="s">
        <v>706</v>
      </c>
      <c r="B351" s="29" t="s">
        <v>737</v>
      </c>
      <c r="C351" s="29" t="s">
        <v>29</v>
      </c>
      <c r="D351" s="29">
        <v>2</v>
      </c>
      <c r="E351" s="29">
        <v>24</v>
      </c>
      <c r="F351" s="30">
        <v>2454</v>
      </c>
      <c r="G351" s="31">
        <f t="shared" si="60"/>
        <v>186920</v>
      </c>
      <c r="H351" s="31">
        <f t="shared" si="55"/>
        <v>97200</v>
      </c>
      <c r="I351" s="31">
        <f t="shared" si="56"/>
        <v>67200</v>
      </c>
      <c r="J351" s="32">
        <v>30000</v>
      </c>
      <c r="K351" s="32">
        <f t="shared" si="58"/>
        <v>89720</v>
      </c>
      <c r="L351" s="32">
        <f t="shared" si="61"/>
        <v>24000</v>
      </c>
      <c r="M351" s="32">
        <f t="shared" si="57"/>
        <v>4800</v>
      </c>
      <c r="N351" s="33">
        <v>1920</v>
      </c>
      <c r="O351" s="33">
        <f t="shared" si="62"/>
        <v>15000</v>
      </c>
      <c r="P351" s="31">
        <v>20000</v>
      </c>
      <c r="Q351" s="31">
        <v>10000</v>
      </c>
      <c r="R351" s="31">
        <v>3200</v>
      </c>
      <c r="S351" s="31">
        <v>600</v>
      </c>
      <c r="T351" s="34">
        <v>10200</v>
      </c>
      <c r="U351" s="34">
        <v>5</v>
      </c>
      <c r="V351" s="36" t="s">
        <v>738</v>
      </c>
      <c r="W351"/>
    </row>
    <row r="352" spans="1:31" s="37" customFormat="1" ht="13.5">
      <c r="A352" s="24" t="s">
        <v>706</v>
      </c>
      <c r="B352" s="29" t="s">
        <v>739</v>
      </c>
      <c r="C352" s="29"/>
      <c r="D352" s="29">
        <v>1</v>
      </c>
      <c r="E352" s="29">
        <v>11</v>
      </c>
      <c r="F352" s="30">
        <v>1148</v>
      </c>
      <c r="G352" s="31">
        <f t="shared" si="60"/>
        <v>152207</v>
      </c>
      <c r="H352" s="31">
        <f t="shared" si="55"/>
        <v>90000</v>
      </c>
      <c r="I352" s="31">
        <f t="shared" si="56"/>
        <v>55440</v>
      </c>
      <c r="J352" s="32">
        <f>IF(F352&gt;=500,IF(AND(F352&gt;=3000),30000,20000),20000)</f>
        <v>20000</v>
      </c>
      <c r="K352" s="32">
        <f t="shared" ref="K352:K382" si="63">SUM(L352:T352)</f>
        <v>62207</v>
      </c>
      <c r="L352" s="32">
        <f t="shared" si="61"/>
        <v>11000</v>
      </c>
      <c r="M352" s="32">
        <f t="shared" si="57"/>
        <v>3240</v>
      </c>
      <c r="N352" s="33">
        <v>1920</v>
      </c>
      <c r="O352" s="33">
        <f t="shared" si="62"/>
        <v>0</v>
      </c>
      <c r="P352" s="31">
        <v>20000</v>
      </c>
      <c r="Q352" s="31">
        <v>10000</v>
      </c>
      <c r="R352" s="31">
        <v>2667</v>
      </c>
      <c r="S352" s="31">
        <v>6180</v>
      </c>
      <c r="T352" s="34">
        <v>7200</v>
      </c>
      <c r="U352" s="34">
        <v>3</v>
      </c>
      <c r="V352" s="36" t="s">
        <v>740</v>
      </c>
    </row>
    <row r="353" spans="1:31" s="37" customFormat="1" ht="13.5">
      <c r="A353" s="24" t="s">
        <v>706</v>
      </c>
      <c r="B353" s="29" t="s">
        <v>741</v>
      </c>
      <c r="C353" s="29" t="s">
        <v>29</v>
      </c>
      <c r="D353" s="29">
        <v>1</v>
      </c>
      <c r="E353" s="29">
        <v>16</v>
      </c>
      <c r="F353" s="30">
        <v>1848</v>
      </c>
      <c r="G353" s="31">
        <f t="shared" si="60"/>
        <v>161930</v>
      </c>
      <c r="H353" s="31">
        <f t="shared" si="55"/>
        <v>90000</v>
      </c>
      <c r="I353" s="31">
        <f t="shared" si="56"/>
        <v>55440</v>
      </c>
      <c r="J353" s="32">
        <v>30000</v>
      </c>
      <c r="K353" s="32">
        <f t="shared" si="63"/>
        <v>71930</v>
      </c>
      <c r="L353" s="32">
        <f t="shared" si="61"/>
        <v>16000</v>
      </c>
      <c r="M353" s="32">
        <f t="shared" si="57"/>
        <v>3840</v>
      </c>
      <c r="N353" s="33">
        <v>1920</v>
      </c>
      <c r="O353" s="33">
        <f t="shared" si="62"/>
        <v>0</v>
      </c>
      <c r="P353" s="31">
        <v>20000</v>
      </c>
      <c r="Q353" s="31">
        <v>10000</v>
      </c>
      <c r="R353" s="31">
        <v>3475</v>
      </c>
      <c r="S353" s="31">
        <v>11895</v>
      </c>
      <c r="T353" s="34">
        <v>4800</v>
      </c>
      <c r="U353" s="34">
        <v>2</v>
      </c>
      <c r="V353" s="36" t="s">
        <v>742</v>
      </c>
    </row>
    <row r="354" spans="1:31" s="37" customFormat="1" ht="13.5">
      <c r="A354" s="24" t="s">
        <v>706</v>
      </c>
      <c r="B354" s="29" t="s">
        <v>743</v>
      </c>
      <c r="C354" s="29" t="s">
        <v>29</v>
      </c>
      <c r="D354" s="29">
        <v>1</v>
      </c>
      <c r="E354" s="29">
        <v>14</v>
      </c>
      <c r="F354" s="30">
        <v>1569</v>
      </c>
      <c r="G354" s="31">
        <f t="shared" si="60"/>
        <v>155120</v>
      </c>
      <c r="H354" s="31">
        <f t="shared" si="55"/>
        <v>90000</v>
      </c>
      <c r="I354" s="31">
        <f t="shared" si="56"/>
        <v>55440</v>
      </c>
      <c r="J354" s="32">
        <v>30000</v>
      </c>
      <c r="K354" s="32">
        <f t="shared" si="63"/>
        <v>65120</v>
      </c>
      <c r="L354" s="32">
        <f t="shared" si="61"/>
        <v>14000</v>
      </c>
      <c r="M354" s="32">
        <f t="shared" si="57"/>
        <v>3600</v>
      </c>
      <c r="N354" s="33">
        <v>1920</v>
      </c>
      <c r="O354" s="33">
        <f t="shared" si="62"/>
        <v>0</v>
      </c>
      <c r="P354" s="31">
        <v>20000</v>
      </c>
      <c r="Q354" s="31">
        <v>10000</v>
      </c>
      <c r="R354" s="31">
        <v>6000</v>
      </c>
      <c r="S354" s="31">
        <v>0</v>
      </c>
      <c r="T354" s="34">
        <v>9600</v>
      </c>
      <c r="U354" s="34">
        <v>4</v>
      </c>
      <c r="V354" s="36" t="s">
        <v>744</v>
      </c>
      <c r="W354" s="38"/>
    </row>
    <row r="355" spans="1:31" s="37" customFormat="1" ht="13.5">
      <c r="A355" s="24" t="s">
        <v>706</v>
      </c>
      <c r="B355" s="29" t="s">
        <v>745</v>
      </c>
      <c r="C355" s="29" t="s">
        <v>29</v>
      </c>
      <c r="D355" s="29">
        <v>2</v>
      </c>
      <c r="E355" s="29">
        <v>11</v>
      </c>
      <c r="F355" s="30">
        <v>1452</v>
      </c>
      <c r="G355" s="31">
        <f t="shared" si="60"/>
        <v>165717</v>
      </c>
      <c r="H355" s="31">
        <f t="shared" si="55"/>
        <v>90000</v>
      </c>
      <c r="I355" s="31">
        <f t="shared" si="56"/>
        <v>55440</v>
      </c>
      <c r="J355" s="32">
        <v>30000</v>
      </c>
      <c r="K355" s="32">
        <f t="shared" si="63"/>
        <v>75717</v>
      </c>
      <c r="L355" s="32">
        <f t="shared" si="61"/>
        <v>11000</v>
      </c>
      <c r="M355" s="32">
        <f t="shared" si="57"/>
        <v>3240</v>
      </c>
      <c r="N355" s="33">
        <v>1920</v>
      </c>
      <c r="O355" s="33">
        <f t="shared" si="62"/>
        <v>15000</v>
      </c>
      <c r="P355" s="31">
        <v>20000</v>
      </c>
      <c r="Q355" s="31">
        <v>10000</v>
      </c>
      <c r="R355" s="31">
        <v>5602</v>
      </c>
      <c r="S355" s="31">
        <v>1755</v>
      </c>
      <c r="T355" s="34">
        <v>7200</v>
      </c>
      <c r="U355" s="34">
        <v>3</v>
      </c>
      <c r="V355" s="36" t="s">
        <v>746</v>
      </c>
    </row>
    <row r="356" spans="1:31" s="37" customFormat="1" ht="13.5">
      <c r="A356" s="24" t="s">
        <v>706</v>
      </c>
      <c r="B356" s="29" t="s">
        <v>747</v>
      </c>
      <c r="C356" s="29" t="s">
        <v>29</v>
      </c>
      <c r="D356" s="29">
        <v>2</v>
      </c>
      <c r="E356" s="29">
        <v>14</v>
      </c>
      <c r="F356" s="30">
        <v>1574</v>
      </c>
      <c r="G356" s="31">
        <f t="shared" si="60"/>
        <v>177989</v>
      </c>
      <c r="H356" s="31">
        <f t="shared" si="55"/>
        <v>90000</v>
      </c>
      <c r="I356" s="31">
        <f t="shared" si="56"/>
        <v>55440</v>
      </c>
      <c r="J356" s="32">
        <v>30000</v>
      </c>
      <c r="K356" s="32">
        <f t="shared" si="63"/>
        <v>87989</v>
      </c>
      <c r="L356" s="32">
        <f t="shared" si="61"/>
        <v>14000</v>
      </c>
      <c r="M356" s="32">
        <f t="shared" si="57"/>
        <v>3600</v>
      </c>
      <c r="N356" s="33">
        <v>1920</v>
      </c>
      <c r="O356" s="33">
        <f t="shared" si="62"/>
        <v>15000</v>
      </c>
      <c r="P356" s="31">
        <v>20000</v>
      </c>
      <c r="Q356" s="31">
        <v>10000</v>
      </c>
      <c r="R356" s="31">
        <v>3609</v>
      </c>
      <c r="S356" s="31">
        <v>3060</v>
      </c>
      <c r="T356" s="34">
        <v>16800</v>
      </c>
      <c r="U356" s="34">
        <v>7</v>
      </c>
      <c r="V356" s="36" t="s">
        <v>748</v>
      </c>
      <c r="W356"/>
    </row>
    <row r="357" spans="1:31" s="37" customFormat="1" ht="13.5">
      <c r="A357" s="24" t="s">
        <v>706</v>
      </c>
      <c r="B357" s="29" t="s">
        <v>749</v>
      </c>
      <c r="C357" s="29" t="s">
        <v>29</v>
      </c>
      <c r="D357" s="29">
        <v>1</v>
      </c>
      <c r="E357" s="29">
        <v>16</v>
      </c>
      <c r="F357" s="30">
        <v>1937</v>
      </c>
      <c r="G357" s="31">
        <f t="shared" si="60"/>
        <v>151180</v>
      </c>
      <c r="H357" s="31">
        <f t="shared" si="55"/>
        <v>90000</v>
      </c>
      <c r="I357" s="31">
        <f t="shared" si="56"/>
        <v>55440</v>
      </c>
      <c r="J357" s="32">
        <v>30000</v>
      </c>
      <c r="K357" s="32">
        <f t="shared" si="63"/>
        <v>61180</v>
      </c>
      <c r="L357" s="32">
        <f t="shared" si="61"/>
        <v>16000</v>
      </c>
      <c r="M357" s="32">
        <f t="shared" si="57"/>
        <v>3840</v>
      </c>
      <c r="N357" s="33">
        <v>1920</v>
      </c>
      <c r="O357" s="33">
        <f t="shared" si="62"/>
        <v>0</v>
      </c>
      <c r="P357" s="31">
        <v>20000</v>
      </c>
      <c r="Q357" s="31">
        <v>10000</v>
      </c>
      <c r="R357" s="31">
        <v>1700</v>
      </c>
      <c r="S357" s="31">
        <v>5320</v>
      </c>
      <c r="T357" s="34">
        <v>2400</v>
      </c>
      <c r="U357" s="34">
        <v>1</v>
      </c>
      <c r="V357" s="36" t="s">
        <v>750</v>
      </c>
      <c r="Y357" s="39"/>
      <c r="Z357" s="39"/>
      <c r="AA357" s="39"/>
      <c r="AB357" s="39"/>
      <c r="AC357" s="39"/>
      <c r="AD357" s="39"/>
      <c r="AE357" s="39"/>
    </row>
    <row r="358" spans="1:31" s="37" customFormat="1">
      <c r="A358" s="24" t="s">
        <v>706</v>
      </c>
      <c r="B358" s="29" t="s">
        <v>751</v>
      </c>
      <c r="C358" s="29"/>
      <c r="D358" s="29">
        <v>1</v>
      </c>
      <c r="E358" s="29">
        <v>15</v>
      </c>
      <c r="F358" s="30">
        <v>1712</v>
      </c>
      <c r="G358" s="31">
        <f t="shared" si="60"/>
        <v>151536</v>
      </c>
      <c r="H358" s="31">
        <f t="shared" si="55"/>
        <v>90000</v>
      </c>
      <c r="I358" s="31">
        <f t="shared" si="56"/>
        <v>55440</v>
      </c>
      <c r="J358" s="32">
        <f>IF(F358&gt;=500,IF(AND(F358&gt;=3000),30000,20000),20000)</f>
        <v>20000</v>
      </c>
      <c r="K358" s="32">
        <f t="shared" si="63"/>
        <v>61536</v>
      </c>
      <c r="L358" s="32">
        <f t="shared" si="61"/>
        <v>15000</v>
      </c>
      <c r="M358" s="32">
        <f t="shared" si="57"/>
        <v>3720</v>
      </c>
      <c r="N358" s="33">
        <v>1920</v>
      </c>
      <c r="O358" s="33">
        <f t="shared" si="62"/>
        <v>0</v>
      </c>
      <c r="P358" s="31">
        <v>20000</v>
      </c>
      <c r="Q358" s="31">
        <v>10000</v>
      </c>
      <c r="R358" s="31">
        <v>1800</v>
      </c>
      <c r="S358" s="31">
        <v>4296</v>
      </c>
      <c r="T358" s="34">
        <v>4800</v>
      </c>
      <c r="U358" s="34">
        <v>2</v>
      </c>
      <c r="V358" s="36" t="s">
        <v>752</v>
      </c>
      <c r="W358" s="42"/>
    </row>
    <row r="359" spans="1:31" s="37" customFormat="1" ht="13.5">
      <c r="A359" s="24" t="s">
        <v>706</v>
      </c>
      <c r="B359" s="29" t="s">
        <v>753</v>
      </c>
      <c r="C359" s="29"/>
      <c r="D359" s="29">
        <v>2</v>
      </c>
      <c r="E359" s="29">
        <v>25</v>
      </c>
      <c r="F359" s="30">
        <v>3354</v>
      </c>
      <c r="G359" s="31">
        <f t="shared" si="60"/>
        <v>219211</v>
      </c>
      <c r="H359" s="31">
        <f t="shared" si="55"/>
        <v>120720</v>
      </c>
      <c r="I359" s="31">
        <f t="shared" si="56"/>
        <v>90720</v>
      </c>
      <c r="J359" s="32">
        <f>IF(F359&gt;=500,IF(AND(F359&gt;=3000),30000,20000),20000)</f>
        <v>30000</v>
      </c>
      <c r="K359" s="32">
        <f t="shared" si="63"/>
        <v>98491</v>
      </c>
      <c r="L359" s="32">
        <f t="shared" si="61"/>
        <v>25000</v>
      </c>
      <c r="M359" s="32">
        <f t="shared" si="57"/>
        <v>4920</v>
      </c>
      <c r="N359" s="33">
        <v>1920</v>
      </c>
      <c r="O359" s="33">
        <f t="shared" si="62"/>
        <v>15000</v>
      </c>
      <c r="P359" s="31">
        <v>20000</v>
      </c>
      <c r="Q359" s="31">
        <v>10000</v>
      </c>
      <c r="R359" s="31">
        <v>2899</v>
      </c>
      <c r="S359" s="31">
        <v>4352</v>
      </c>
      <c r="T359" s="34">
        <v>14400</v>
      </c>
      <c r="U359" s="34">
        <v>6</v>
      </c>
      <c r="V359" s="36" t="s">
        <v>754</v>
      </c>
      <c r="W359"/>
      <c r="Y359"/>
      <c r="Z359"/>
      <c r="AA359"/>
      <c r="AB359"/>
      <c r="AC359"/>
      <c r="AD359"/>
      <c r="AE359"/>
    </row>
    <row r="360" spans="1:31" s="37" customFormat="1" ht="13.5">
      <c r="A360" s="24" t="s">
        <v>706</v>
      </c>
      <c r="B360" s="29" t="s">
        <v>755</v>
      </c>
      <c r="C360" s="29"/>
      <c r="D360" s="29">
        <v>2</v>
      </c>
      <c r="E360" s="29">
        <v>20</v>
      </c>
      <c r="F360" s="30">
        <v>2096</v>
      </c>
      <c r="G360" s="31">
        <f t="shared" si="60"/>
        <v>180784</v>
      </c>
      <c r="H360" s="31">
        <f t="shared" si="55"/>
        <v>90000</v>
      </c>
      <c r="I360" s="31">
        <f t="shared" si="56"/>
        <v>67200</v>
      </c>
      <c r="J360" s="32">
        <f>IF(F360&gt;=500,IF(AND(F360&gt;=3000),30000,20000),20000)</f>
        <v>20000</v>
      </c>
      <c r="K360" s="32">
        <f t="shared" si="63"/>
        <v>90784</v>
      </c>
      <c r="L360" s="32">
        <f t="shared" si="61"/>
        <v>20000</v>
      </c>
      <c r="M360" s="32">
        <f t="shared" si="57"/>
        <v>4320</v>
      </c>
      <c r="N360" s="33">
        <v>1920</v>
      </c>
      <c r="O360" s="33">
        <f t="shared" si="62"/>
        <v>15000</v>
      </c>
      <c r="P360" s="31">
        <v>20000</v>
      </c>
      <c r="Q360" s="31">
        <v>10000</v>
      </c>
      <c r="R360" s="31">
        <v>10000</v>
      </c>
      <c r="S360" s="31">
        <v>3544</v>
      </c>
      <c r="T360" s="34">
        <v>6000</v>
      </c>
      <c r="U360" s="34">
        <v>3</v>
      </c>
      <c r="V360" s="36" t="s">
        <v>756</v>
      </c>
      <c r="Y360"/>
      <c r="Z360"/>
      <c r="AA360"/>
      <c r="AB360"/>
      <c r="AC360"/>
      <c r="AD360"/>
      <c r="AE360"/>
    </row>
    <row r="361" spans="1:31" s="37" customFormat="1" ht="13.5">
      <c r="A361" s="24" t="s">
        <v>706</v>
      </c>
      <c r="B361" s="29" t="s">
        <v>757</v>
      </c>
      <c r="C361" s="29" t="s">
        <v>29</v>
      </c>
      <c r="D361" s="29">
        <v>1</v>
      </c>
      <c r="E361" s="29">
        <v>10</v>
      </c>
      <c r="F361" s="30">
        <v>1260</v>
      </c>
      <c r="G361" s="31">
        <f t="shared" si="60"/>
        <v>144539</v>
      </c>
      <c r="H361" s="31">
        <f t="shared" si="55"/>
        <v>90000</v>
      </c>
      <c r="I361" s="31">
        <f t="shared" si="56"/>
        <v>55440</v>
      </c>
      <c r="J361" s="32">
        <v>30000</v>
      </c>
      <c r="K361" s="32">
        <f t="shared" si="63"/>
        <v>54539</v>
      </c>
      <c r="L361" s="32">
        <f t="shared" si="61"/>
        <v>10000</v>
      </c>
      <c r="M361" s="32">
        <f t="shared" si="57"/>
        <v>3120</v>
      </c>
      <c r="N361" s="33">
        <v>1920</v>
      </c>
      <c r="O361" s="33">
        <f t="shared" si="62"/>
        <v>0</v>
      </c>
      <c r="P361" s="31">
        <v>20000</v>
      </c>
      <c r="Q361" s="31">
        <v>10000</v>
      </c>
      <c r="R361" s="31">
        <v>6899</v>
      </c>
      <c r="S361" s="31">
        <v>0</v>
      </c>
      <c r="T361" s="34">
        <v>2600</v>
      </c>
      <c r="U361" s="34">
        <v>2</v>
      </c>
      <c r="V361" s="36" t="s">
        <v>758</v>
      </c>
      <c r="W361"/>
      <c r="Y361" s="39"/>
      <c r="Z361" s="39"/>
      <c r="AA361" s="39"/>
      <c r="AB361" s="39"/>
      <c r="AC361" s="39"/>
      <c r="AD361" s="39"/>
      <c r="AE361" s="39"/>
    </row>
    <row r="362" spans="1:31" s="37" customFormat="1" ht="13.5">
      <c r="A362" s="24" t="s">
        <v>706</v>
      </c>
      <c r="B362" s="29" t="s">
        <v>759</v>
      </c>
      <c r="C362" s="29" t="s">
        <v>29</v>
      </c>
      <c r="D362" s="29">
        <v>2</v>
      </c>
      <c r="E362" s="29">
        <v>21</v>
      </c>
      <c r="F362" s="30">
        <v>2401</v>
      </c>
      <c r="G362" s="31">
        <f t="shared" si="60"/>
        <v>189109</v>
      </c>
      <c r="H362" s="31">
        <f t="shared" si="55"/>
        <v>97200</v>
      </c>
      <c r="I362" s="31">
        <f t="shared" si="56"/>
        <v>67200</v>
      </c>
      <c r="J362" s="32">
        <v>30000</v>
      </c>
      <c r="K362" s="32">
        <f t="shared" si="63"/>
        <v>91909</v>
      </c>
      <c r="L362" s="32">
        <f t="shared" si="61"/>
        <v>21000</v>
      </c>
      <c r="M362" s="32">
        <f t="shared" si="57"/>
        <v>4440</v>
      </c>
      <c r="N362" s="33">
        <v>1920</v>
      </c>
      <c r="O362" s="33">
        <f t="shared" si="62"/>
        <v>15000</v>
      </c>
      <c r="P362" s="31">
        <v>20000</v>
      </c>
      <c r="Q362" s="31">
        <v>10000</v>
      </c>
      <c r="R362" s="31">
        <v>4503</v>
      </c>
      <c r="S362" s="31">
        <v>7846</v>
      </c>
      <c r="T362" s="34">
        <v>7200</v>
      </c>
      <c r="U362" s="34">
        <v>3</v>
      </c>
      <c r="V362" s="36" t="s">
        <v>760</v>
      </c>
      <c r="Y362" s="39"/>
      <c r="Z362" s="39"/>
      <c r="AA362" s="39"/>
      <c r="AB362" s="39"/>
      <c r="AC362" s="39"/>
      <c r="AD362" s="39"/>
      <c r="AE362" s="39"/>
    </row>
    <row r="363" spans="1:31" s="37" customFormat="1" ht="13.5">
      <c r="A363" s="24" t="s">
        <v>706</v>
      </c>
      <c r="B363" s="29" t="s">
        <v>761</v>
      </c>
      <c r="C363" s="29"/>
      <c r="D363" s="29">
        <v>2</v>
      </c>
      <c r="E363" s="29">
        <v>27</v>
      </c>
      <c r="F363" s="30">
        <v>2974</v>
      </c>
      <c r="G363" s="31">
        <f t="shared" si="60"/>
        <v>199998</v>
      </c>
      <c r="H363" s="31">
        <f t="shared" si="55"/>
        <v>90000</v>
      </c>
      <c r="I363" s="31">
        <f t="shared" si="56"/>
        <v>67200</v>
      </c>
      <c r="J363" s="32">
        <f>IF(F363&gt;=500,IF(AND(F363&gt;=3000),30000,20000),20000)</f>
        <v>20000</v>
      </c>
      <c r="K363" s="32">
        <f t="shared" si="63"/>
        <v>109998</v>
      </c>
      <c r="L363" s="32">
        <f t="shared" si="61"/>
        <v>27000</v>
      </c>
      <c r="M363" s="32">
        <f t="shared" si="57"/>
        <v>5160</v>
      </c>
      <c r="N363" s="33">
        <v>1920</v>
      </c>
      <c r="O363" s="33">
        <f t="shared" si="62"/>
        <v>15000</v>
      </c>
      <c r="P363" s="31">
        <v>20000</v>
      </c>
      <c r="Q363" s="31">
        <v>10000</v>
      </c>
      <c r="R363" s="31">
        <v>6700</v>
      </c>
      <c r="S363" s="31">
        <v>12218</v>
      </c>
      <c r="T363" s="34">
        <v>12000</v>
      </c>
      <c r="U363" s="34">
        <v>5</v>
      </c>
      <c r="V363" s="36" t="s">
        <v>762</v>
      </c>
      <c r="W363"/>
      <c r="Y363"/>
      <c r="Z363"/>
      <c r="AA363"/>
      <c r="AB363"/>
      <c r="AC363"/>
      <c r="AD363"/>
      <c r="AE363"/>
    </row>
    <row r="364" spans="1:31" s="37" customFormat="1" ht="13.5">
      <c r="A364" s="24" t="s">
        <v>706</v>
      </c>
      <c r="B364" s="29" t="s">
        <v>763</v>
      </c>
      <c r="C364" s="29"/>
      <c r="D364" s="29">
        <v>1</v>
      </c>
      <c r="E364" s="29">
        <v>17</v>
      </c>
      <c r="F364" s="30">
        <v>1389</v>
      </c>
      <c r="G364" s="31">
        <f t="shared" si="60"/>
        <v>151943</v>
      </c>
      <c r="H364" s="31">
        <f t="shared" si="55"/>
        <v>90000</v>
      </c>
      <c r="I364" s="31">
        <f t="shared" si="56"/>
        <v>55440</v>
      </c>
      <c r="J364" s="32">
        <f>IF(F364&gt;=500,IF(AND(F364&gt;=3000),30000,20000),20000)</f>
        <v>20000</v>
      </c>
      <c r="K364" s="32">
        <f t="shared" si="63"/>
        <v>61943</v>
      </c>
      <c r="L364" s="32">
        <f t="shared" si="61"/>
        <v>17000</v>
      </c>
      <c r="M364" s="32">
        <f t="shared" si="57"/>
        <v>3960</v>
      </c>
      <c r="N364" s="33">
        <v>1920</v>
      </c>
      <c r="O364" s="33">
        <f t="shared" si="62"/>
        <v>0</v>
      </c>
      <c r="P364" s="31">
        <v>20000</v>
      </c>
      <c r="Q364" s="31">
        <v>10000</v>
      </c>
      <c r="R364" s="31">
        <v>340</v>
      </c>
      <c r="S364" s="31">
        <v>1523</v>
      </c>
      <c r="T364" s="34">
        <v>7200</v>
      </c>
      <c r="U364" s="34">
        <v>3</v>
      </c>
      <c r="V364" s="36" t="s">
        <v>764</v>
      </c>
      <c r="Y364"/>
      <c r="Z364"/>
      <c r="AA364"/>
      <c r="AB364"/>
      <c r="AC364"/>
      <c r="AD364"/>
      <c r="AE364"/>
    </row>
    <row r="365" spans="1:31" s="37" customFormat="1" ht="13.5">
      <c r="A365" s="24" t="s">
        <v>706</v>
      </c>
      <c r="B365" s="29" t="s">
        <v>765</v>
      </c>
      <c r="C365" s="29" t="s">
        <v>29</v>
      </c>
      <c r="D365" s="29">
        <v>4</v>
      </c>
      <c r="E365" s="29">
        <v>30</v>
      </c>
      <c r="F365" s="30">
        <v>2795</v>
      </c>
      <c r="G365" s="31">
        <f t="shared" si="60"/>
        <v>254702</v>
      </c>
      <c r="H365" s="31">
        <f t="shared" si="55"/>
        <v>97200</v>
      </c>
      <c r="I365" s="31">
        <f t="shared" si="56"/>
        <v>67200</v>
      </c>
      <c r="J365" s="32">
        <v>30000</v>
      </c>
      <c r="K365" s="32">
        <f t="shared" si="63"/>
        <v>157502</v>
      </c>
      <c r="L365" s="32">
        <f t="shared" si="61"/>
        <v>30000</v>
      </c>
      <c r="M365" s="32">
        <f t="shared" si="57"/>
        <v>5520</v>
      </c>
      <c r="N365" s="33">
        <v>1920</v>
      </c>
      <c r="O365" s="33">
        <f t="shared" si="62"/>
        <v>45000</v>
      </c>
      <c r="P365" s="31">
        <v>20000</v>
      </c>
      <c r="Q365" s="31">
        <v>10000</v>
      </c>
      <c r="R365" s="31">
        <v>16184</v>
      </c>
      <c r="S365" s="31">
        <v>8678</v>
      </c>
      <c r="T365" s="34">
        <v>20200</v>
      </c>
      <c r="U365" s="34">
        <v>9</v>
      </c>
      <c r="V365" s="36" t="s">
        <v>766</v>
      </c>
      <c r="W365"/>
      <c r="Y365" s="39"/>
      <c r="Z365" s="39"/>
      <c r="AA365" s="39"/>
      <c r="AB365" s="39"/>
      <c r="AC365" s="39"/>
      <c r="AD365" s="39"/>
      <c r="AE365" s="39"/>
    </row>
    <row r="366" spans="1:31" s="37" customFormat="1" ht="13.5">
      <c r="A366" s="24" t="s">
        <v>706</v>
      </c>
      <c r="B366" s="29" t="s">
        <v>767</v>
      </c>
      <c r="C366" s="29" t="s">
        <v>29</v>
      </c>
      <c r="D366" s="29">
        <v>2</v>
      </c>
      <c r="E366" s="29">
        <v>30</v>
      </c>
      <c r="F366" s="30">
        <v>2196</v>
      </c>
      <c r="G366" s="31">
        <f t="shared" si="60"/>
        <v>208837</v>
      </c>
      <c r="H366" s="31">
        <f t="shared" si="55"/>
        <v>97200</v>
      </c>
      <c r="I366" s="31">
        <f t="shared" si="56"/>
        <v>67200</v>
      </c>
      <c r="J366" s="32">
        <v>30000</v>
      </c>
      <c r="K366" s="32">
        <f t="shared" si="63"/>
        <v>111637</v>
      </c>
      <c r="L366" s="32">
        <f t="shared" si="61"/>
        <v>30000</v>
      </c>
      <c r="M366" s="32">
        <f t="shared" si="57"/>
        <v>5520</v>
      </c>
      <c r="N366" s="33">
        <v>1920</v>
      </c>
      <c r="O366" s="33">
        <f t="shared" si="62"/>
        <v>15000</v>
      </c>
      <c r="P366" s="31">
        <v>20000</v>
      </c>
      <c r="Q366" s="31">
        <v>10000</v>
      </c>
      <c r="R366" s="31">
        <v>9254</v>
      </c>
      <c r="S366" s="31">
        <v>3143</v>
      </c>
      <c r="T366" s="34">
        <v>16800</v>
      </c>
      <c r="U366" s="34">
        <v>7</v>
      </c>
      <c r="V366" s="36" t="s">
        <v>768</v>
      </c>
      <c r="W366"/>
      <c r="Y366" s="39"/>
      <c r="Z366" s="39"/>
      <c r="AA366" s="39"/>
      <c r="AB366" s="39"/>
      <c r="AC366" s="39"/>
      <c r="AD366" s="39"/>
      <c r="AE366" s="39"/>
    </row>
    <row r="367" spans="1:31" s="37" customFormat="1" ht="13.5">
      <c r="A367" s="24" t="s">
        <v>706</v>
      </c>
      <c r="B367" s="29" t="s">
        <v>769</v>
      </c>
      <c r="C367" s="29"/>
      <c r="D367" s="29">
        <v>1</v>
      </c>
      <c r="E367" s="29">
        <v>8</v>
      </c>
      <c r="F367" s="30">
        <v>715</v>
      </c>
      <c r="G367" s="31">
        <f t="shared" si="60"/>
        <v>152280</v>
      </c>
      <c r="H367" s="31">
        <f t="shared" si="55"/>
        <v>90000</v>
      </c>
      <c r="I367" s="31">
        <f t="shared" si="56"/>
        <v>43680</v>
      </c>
      <c r="J367" s="32">
        <f>IF(F367&gt;=500,IF(AND(F367&gt;=3000),30000,20000),20000)</f>
        <v>20000</v>
      </c>
      <c r="K367" s="32">
        <f t="shared" si="63"/>
        <v>62280</v>
      </c>
      <c r="L367" s="32">
        <f t="shared" si="61"/>
        <v>8000</v>
      </c>
      <c r="M367" s="32">
        <f t="shared" si="57"/>
        <v>2880</v>
      </c>
      <c r="N367" s="33">
        <v>1920</v>
      </c>
      <c r="O367" s="33">
        <f t="shared" si="62"/>
        <v>0</v>
      </c>
      <c r="P367" s="31">
        <v>20000</v>
      </c>
      <c r="Q367" s="31">
        <v>10000</v>
      </c>
      <c r="R367" s="31">
        <v>14300</v>
      </c>
      <c r="S367" s="31">
        <v>2580</v>
      </c>
      <c r="T367" s="34">
        <v>2600</v>
      </c>
      <c r="U367" s="34">
        <v>2</v>
      </c>
      <c r="V367" s="36" t="s">
        <v>770</v>
      </c>
      <c r="Y367"/>
      <c r="Z367"/>
      <c r="AA367"/>
      <c r="AB367"/>
      <c r="AC367"/>
      <c r="AD367"/>
      <c r="AE367"/>
    </row>
    <row r="368" spans="1:31" s="37" customFormat="1" ht="13.5">
      <c r="A368" s="24" t="s">
        <v>706</v>
      </c>
      <c r="B368" s="29" t="s">
        <v>771</v>
      </c>
      <c r="C368" s="29"/>
      <c r="D368" s="29">
        <v>1</v>
      </c>
      <c r="E368" s="29">
        <v>19</v>
      </c>
      <c r="F368" s="30">
        <v>1798</v>
      </c>
      <c r="G368" s="31">
        <f t="shared" si="60"/>
        <v>166386</v>
      </c>
      <c r="H368" s="31">
        <f t="shared" si="55"/>
        <v>90000</v>
      </c>
      <c r="I368" s="31">
        <f t="shared" si="56"/>
        <v>55440</v>
      </c>
      <c r="J368" s="32">
        <f>IF(F368&gt;=500,IF(AND(F368&gt;=3000),30000,20000),20000)</f>
        <v>20000</v>
      </c>
      <c r="K368" s="32">
        <f t="shared" si="63"/>
        <v>76386</v>
      </c>
      <c r="L368" s="32">
        <f t="shared" si="61"/>
        <v>19000</v>
      </c>
      <c r="M368" s="32">
        <f t="shared" si="57"/>
        <v>4200</v>
      </c>
      <c r="N368" s="33">
        <v>1920</v>
      </c>
      <c r="O368" s="33">
        <f t="shared" si="62"/>
        <v>0</v>
      </c>
      <c r="P368" s="31">
        <v>20000</v>
      </c>
      <c r="Q368" s="31">
        <v>10000</v>
      </c>
      <c r="R368" s="31">
        <v>14501</v>
      </c>
      <c r="S368" s="31">
        <v>4365</v>
      </c>
      <c r="T368" s="34">
        <v>2400</v>
      </c>
      <c r="U368" s="34">
        <v>1</v>
      </c>
      <c r="V368" s="36" t="s">
        <v>772</v>
      </c>
      <c r="Y368"/>
      <c r="Z368"/>
      <c r="AA368"/>
      <c r="AB368"/>
      <c r="AC368"/>
      <c r="AD368"/>
      <c r="AE368"/>
    </row>
    <row r="369" spans="1:31" ht="13.5">
      <c r="A369" s="24" t="s">
        <v>773</v>
      </c>
      <c r="B369" s="24" t="s">
        <v>774</v>
      </c>
      <c r="C369" s="29"/>
      <c r="D369" s="25">
        <v>3</v>
      </c>
      <c r="E369" s="25">
        <v>27</v>
      </c>
      <c r="F369" s="26">
        <v>2576</v>
      </c>
      <c r="G369" s="31">
        <f t="shared" si="60"/>
        <v>200821</v>
      </c>
      <c r="H369" s="31">
        <f t="shared" si="55"/>
        <v>90000</v>
      </c>
      <c r="I369" s="31">
        <f t="shared" si="56"/>
        <v>67200</v>
      </c>
      <c r="J369" s="32">
        <f>IF(F369&gt;=500,IF(AND(F369&gt;=3000),30000,20000),20000)</f>
        <v>20000</v>
      </c>
      <c r="K369" s="32">
        <f t="shared" si="63"/>
        <v>110821</v>
      </c>
      <c r="L369" s="32">
        <f t="shared" si="61"/>
        <v>27000</v>
      </c>
      <c r="M369" s="32">
        <f t="shared" si="57"/>
        <v>5160</v>
      </c>
      <c r="N369" s="33">
        <v>1920</v>
      </c>
      <c r="O369" s="33">
        <f t="shared" si="62"/>
        <v>30000</v>
      </c>
      <c r="P369" s="31">
        <v>20000</v>
      </c>
      <c r="Q369" s="31">
        <v>10000</v>
      </c>
      <c r="R369" s="20">
        <v>2960</v>
      </c>
      <c r="S369" s="31">
        <v>6581</v>
      </c>
      <c r="T369" s="34">
        <v>7200</v>
      </c>
      <c r="U369" s="21">
        <v>3</v>
      </c>
      <c r="V369" s="36" t="s">
        <v>775</v>
      </c>
      <c r="W369" s="37"/>
    </row>
    <row r="370" spans="1:31" ht="13.5">
      <c r="A370" s="24" t="s">
        <v>773</v>
      </c>
      <c r="B370" s="25" t="s">
        <v>776</v>
      </c>
      <c r="C370" s="29"/>
      <c r="D370" s="25">
        <v>1</v>
      </c>
      <c r="E370" s="25">
        <v>16</v>
      </c>
      <c r="F370" s="26">
        <v>2320</v>
      </c>
      <c r="G370" s="31">
        <f t="shared" si="60"/>
        <v>152592</v>
      </c>
      <c r="H370" s="31">
        <f t="shared" si="55"/>
        <v>90000</v>
      </c>
      <c r="I370" s="31">
        <f t="shared" si="56"/>
        <v>67200</v>
      </c>
      <c r="J370" s="32">
        <f>IF(F370&gt;=500,IF(AND(F370&gt;=3000),30000,20000),20000)</f>
        <v>20000</v>
      </c>
      <c r="K370" s="32">
        <f t="shared" si="63"/>
        <v>62592</v>
      </c>
      <c r="L370" s="32">
        <f t="shared" si="61"/>
        <v>16000</v>
      </c>
      <c r="M370" s="32">
        <f t="shared" si="57"/>
        <v>3840</v>
      </c>
      <c r="N370" s="33">
        <v>1920</v>
      </c>
      <c r="O370" s="33">
        <f t="shared" si="62"/>
        <v>0</v>
      </c>
      <c r="P370" s="31">
        <v>20000</v>
      </c>
      <c r="Q370" s="31">
        <v>10000</v>
      </c>
      <c r="R370" s="20">
        <v>2099</v>
      </c>
      <c r="S370" s="31">
        <v>3933</v>
      </c>
      <c r="T370" s="34">
        <v>4800</v>
      </c>
      <c r="U370" s="21">
        <v>2</v>
      </c>
      <c r="V370" s="36" t="s">
        <v>777</v>
      </c>
      <c r="W370" s="37"/>
    </row>
    <row r="371" spans="1:31" ht="13.5">
      <c r="A371" s="24" t="s">
        <v>773</v>
      </c>
      <c r="B371" s="25" t="s">
        <v>778</v>
      </c>
      <c r="C371" s="29" t="s">
        <v>29</v>
      </c>
      <c r="D371" s="25">
        <v>1</v>
      </c>
      <c r="E371" s="25">
        <v>17</v>
      </c>
      <c r="F371" s="26">
        <v>1336</v>
      </c>
      <c r="G371" s="31">
        <f t="shared" si="60"/>
        <v>155303</v>
      </c>
      <c r="H371" s="31">
        <f t="shared" si="55"/>
        <v>90000</v>
      </c>
      <c r="I371" s="31">
        <f t="shared" si="56"/>
        <v>55440</v>
      </c>
      <c r="J371" s="32">
        <v>30000</v>
      </c>
      <c r="K371" s="32">
        <f t="shared" si="63"/>
        <v>65303</v>
      </c>
      <c r="L371" s="32">
        <f t="shared" si="61"/>
        <v>17000</v>
      </c>
      <c r="M371" s="32">
        <f t="shared" si="57"/>
        <v>3960</v>
      </c>
      <c r="N371" s="33">
        <v>1920</v>
      </c>
      <c r="O371" s="33">
        <f t="shared" si="62"/>
        <v>0</v>
      </c>
      <c r="P371" s="31">
        <v>20000</v>
      </c>
      <c r="Q371" s="31">
        <v>10000</v>
      </c>
      <c r="R371" s="20">
        <v>6900</v>
      </c>
      <c r="S371" s="31">
        <v>5523</v>
      </c>
      <c r="T371" s="34">
        <v>0</v>
      </c>
      <c r="U371" s="21">
        <v>0</v>
      </c>
      <c r="V371" s="36" t="s">
        <v>779</v>
      </c>
      <c r="W371" s="37"/>
      <c r="Y371" s="39"/>
      <c r="Z371" s="39"/>
      <c r="AA371" s="39"/>
      <c r="AB371" s="39"/>
      <c r="AC371" s="39"/>
      <c r="AD371" s="39"/>
      <c r="AE371" s="39"/>
    </row>
    <row r="372" spans="1:31" ht="13.5">
      <c r="A372" s="24" t="s">
        <v>773</v>
      </c>
      <c r="B372" s="25" t="s">
        <v>780</v>
      </c>
      <c r="C372" s="29"/>
      <c r="D372" s="25">
        <v>1</v>
      </c>
      <c r="E372" s="25">
        <v>16</v>
      </c>
      <c r="F372" s="26">
        <v>1546</v>
      </c>
      <c r="G372" s="31">
        <f t="shared" si="60"/>
        <v>152698</v>
      </c>
      <c r="H372" s="31">
        <f t="shared" si="55"/>
        <v>90000</v>
      </c>
      <c r="I372" s="31">
        <f t="shared" si="56"/>
        <v>55440</v>
      </c>
      <c r="J372" s="32">
        <f>IF(F372&gt;=500,IF(AND(F372&gt;=3000),30000,20000),20000)</f>
        <v>20000</v>
      </c>
      <c r="K372" s="32">
        <f t="shared" si="63"/>
        <v>62698</v>
      </c>
      <c r="L372" s="32">
        <f t="shared" si="61"/>
        <v>16000</v>
      </c>
      <c r="M372" s="32">
        <f t="shared" si="57"/>
        <v>3840</v>
      </c>
      <c r="N372" s="33">
        <v>1920</v>
      </c>
      <c r="O372" s="33">
        <f t="shared" si="62"/>
        <v>0</v>
      </c>
      <c r="P372" s="31">
        <v>20000</v>
      </c>
      <c r="Q372" s="31">
        <v>10000</v>
      </c>
      <c r="R372" s="20">
        <v>1351</v>
      </c>
      <c r="S372" s="31">
        <v>7187</v>
      </c>
      <c r="T372" s="34">
        <v>2400</v>
      </c>
      <c r="U372" s="21">
        <v>1</v>
      </c>
      <c r="V372" s="36" t="s">
        <v>781</v>
      </c>
      <c r="W372" s="37"/>
    </row>
    <row r="373" spans="1:31" ht="13.5">
      <c r="A373" s="24" t="s">
        <v>773</v>
      </c>
      <c r="B373" s="25" t="s">
        <v>782</v>
      </c>
      <c r="C373" s="29" t="s">
        <v>29</v>
      </c>
      <c r="D373" s="25">
        <v>3</v>
      </c>
      <c r="E373" s="25">
        <v>29</v>
      </c>
      <c r="F373" s="26">
        <v>2747</v>
      </c>
      <c r="G373" s="31">
        <f t="shared" si="60"/>
        <v>234103</v>
      </c>
      <c r="H373" s="31">
        <f t="shared" si="55"/>
        <v>97200</v>
      </c>
      <c r="I373" s="31">
        <f t="shared" si="56"/>
        <v>67200</v>
      </c>
      <c r="J373" s="32">
        <v>30000</v>
      </c>
      <c r="K373" s="32">
        <f t="shared" si="63"/>
        <v>136903</v>
      </c>
      <c r="L373" s="32">
        <f t="shared" si="61"/>
        <v>29000</v>
      </c>
      <c r="M373" s="32">
        <f t="shared" si="57"/>
        <v>5400</v>
      </c>
      <c r="N373" s="33">
        <v>1920</v>
      </c>
      <c r="O373" s="33">
        <f t="shared" si="62"/>
        <v>30000</v>
      </c>
      <c r="P373" s="31">
        <v>20000</v>
      </c>
      <c r="Q373" s="31">
        <v>10000</v>
      </c>
      <c r="R373" s="20">
        <v>13103</v>
      </c>
      <c r="S373" s="31">
        <v>5880</v>
      </c>
      <c r="T373" s="34">
        <v>21600</v>
      </c>
      <c r="U373" s="21">
        <v>9</v>
      </c>
      <c r="V373" s="36" t="s">
        <v>783</v>
      </c>
      <c r="W373" s="37"/>
      <c r="Y373" s="37"/>
      <c r="Z373" s="37"/>
      <c r="AA373" s="37"/>
      <c r="AB373" s="37"/>
      <c r="AC373" s="37"/>
      <c r="AD373" s="37"/>
      <c r="AE373" s="37"/>
    </row>
    <row r="374" spans="1:31" ht="13.5">
      <c r="A374" s="24" t="s">
        <v>773</v>
      </c>
      <c r="B374" s="25" t="s">
        <v>784</v>
      </c>
      <c r="C374" s="29" t="s">
        <v>29</v>
      </c>
      <c r="D374" s="25">
        <v>1</v>
      </c>
      <c r="E374" s="25">
        <v>21</v>
      </c>
      <c r="F374" s="26">
        <v>2041</v>
      </c>
      <c r="G374" s="31">
        <f t="shared" si="60"/>
        <v>170308</v>
      </c>
      <c r="H374" s="31">
        <f t="shared" ref="H374:H386" si="64">IF(I374+J374&gt;=10000,IF(AND(I374+J374&gt;=90000),(I374+J374),90000),90000)</f>
        <v>97200</v>
      </c>
      <c r="I374" s="31">
        <f t="shared" ref="I374:I389" si="65">IF(F374&gt;=1000,IF((F374&gt;=2000),IF(AND(F374&gt;=3000),90720,67200),55440),43680)</f>
        <v>67200</v>
      </c>
      <c r="J374" s="32">
        <v>30000</v>
      </c>
      <c r="K374" s="32">
        <f t="shared" si="63"/>
        <v>73108</v>
      </c>
      <c r="L374" s="32">
        <f t="shared" si="61"/>
        <v>21000</v>
      </c>
      <c r="M374" s="32">
        <f t="shared" ref="M374:M389" si="66">1920+E374*120</f>
        <v>4440</v>
      </c>
      <c r="N374" s="33">
        <v>1920</v>
      </c>
      <c r="O374" s="33">
        <f t="shared" si="62"/>
        <v>0</v>
      </c>
      <c r="P374" s="31">
        <v>20000</v>
      </c>
      <c r="Q374" s="31">
        <v>10000</v>
      </c>
      <c r="R374" s="20">
        <v>5877</v>
      </c>
      <c r="S374" s="31">
        <v>5071</v>
      </c>
      <c r="T374" s="34">
        <v>4800</v>
      </c>
      <c r="U374" s="21">
        <v>2</v>
      </c>
      <c r="V374" s="36" t="s">
        <v>785</v>
      </c>
      <c r="W374" s="37"/>
      <c r="Y374" s="37"/>
      <c r="Z374" s="37"/>
      <c r="AA374" s="37"/>
      <c r="AB374" s="37"/>
      <c r="AC374" s="37"/>
      <c r="AD374" s="37"/>
      <c r="AE374" s="37"/>
    </row>
    <row r="375" spans="1:31" ht="13.5">
      <c r="A375" s="24" t="s">
        <v>773</v>
      </c>
      <c r="B375" s="25" t="s">
        <v>786</v>
      </c>
      <c r="C375" s="29"/>
      <c r="D375" s="25">
        <v>1</v>
      </c>
      <c r="E375" s="25">
        <v>10</v>
      </c>
      <c r="F375" s="26">
        <v>937</v>
      </c>
      <c r="G375" s="31">
        <f t="shared" si="60"/>
        <v>148613</v>
      </c>
      <c r="H375" s="31">
        <f t="shared" si="64"/>
        <v>90000</v>
      </c>
      <c r="I375" s="31">
        <f t="shared" si="65"/>
        <v>43680</v>
      </c>
      <c r="J375" s="32">
        <f>IF(F375&gt;=500,IF(AND(F375&gt;=3000),30000,20000),20000)</f>
        <v>20000</v>
      </c>
      <c r="K375" s="32">
        <f t="shared" si="63"/>
        <v>58613</v>
      </c>
      <c r="L375" s="32">
        <f t="shared" si="61"/>
        <v>10000</v>
      </c>
      <c r="M375" s="32">
        <f t="shared" si="66"/>
        <v>3120</v>
      </c>
      <c r="N375" s="33">
        <v>1920</v>
      </c>
      <c r="O375" s="33">
        <f t="shared" si="62"/>
        <v>0</v>
      </c>
      <c r="P375" s="31">
        <v>20000</v>
      </c>
      <c r="Q375" s="31">
        <v>10000</v>
      </c>
      <c r="R375" s="20">
        <v>7259</v>
      </c>
      <c r="S375" s="31">
        <v>1514</v>
      </c>
      <c r="T375" s="34">
        <v>4800</v>
      </c>
      <c r="U375" s="21">
        <v>2</v>
      </c>
      <c r="V375" s="36" t="s">
        <v>787</v>
      </c>
      <c r="W375" s="37"/>
    </row>
    <row r="376" spans="1:31" ht="13.5">
      <c r="A376" s="24" t="s">
        <v>773</v>
      </c>
      <c r="B376" s="25" t="s">
        <v>788</v>
      </c>
      <c r="C376" s="29"/>
      <c r="D376" s="25">
        <v>2</v>
      </c>
      <c r="E376" s="25">
        <v>17</v>
      </c>
      <c r="F376" s="26">
        <v>1678</v>
      </c>
      <c r="G376" s="31">
        <f t="shared" si="60"/>
        <v>174111</v>
      </c>
      <c r="H376" s="31">
        <f t="shared" si="64"/>
        <v>90000</v>
      </c>
      <c r="I376" s="31">
        <f t="shared" si="65"/>
        <v>55440</v>
      </c>
      <c r="J376" s="32">
        <f>IF(F376&gt;=500,IF(AND(F376&gt;=3000),30000,20000),20000)</f>
        <v>20000</v>
      </c>
      <c r="K376" s="32">
        <f t="shared" si="63"/>
        <v>84111</v>
      </c>
      <c r="L376" s="32">
        <f t="shared" si="61"/>
        <v>17000</v>
      </c>
      <c r="M376" s="32">
        <f t="shared" si="66"/>
        <v>3960</v>
      </c>
      <c r="N376" s="33">
        <v>1920</v>
      </c>
      <c r="O376" s="33">
        <f t="shared" si="62"/>
        <v>15000</v>
      </c>
      <c r="P376" s="31">
        <v>20000</v>
      </c>
      <c r="Q376" s="31">
        <v>10000</v>
      </c>
      <c r="R376" s="20">
        <v>5901</v>
      </c>
      <c r="S376" s="31">
        <v>3130</v>
      </c>
      <c r="T376" s="34">
        <v>7200</v>
      </c>
      <c r="U376" s="21">
        <v>3</v>
      </c>
      <c r="V376" s="36" t="s">
        <v>789</v>
      </c>
      <c r="W376" s="37"/>
    </row>
    <row r="377" spans="1:31" ht="13.5">
      <c r="A377" s="24" t="s">
        <v>773</v>
      </c>
      <c r="B377" s="25" t="s">
        <v>790</v>
      </c>
      <c r="C377" s="29" t="s">
        <v>29</v>
      </c>
      <c r="D377" s="25">
        <v>2</v>
      </c>
      <c r="E377" s="25">
        <v>14</v>
      </c>
      <c r="F377" s="26">
        <v>1454</v>
      </c>
      <c r="G377" s="31">
        <f t="shared" si="60"/>
        <v>175894</v>
      </c>
      <c r="H377" s="31">
        <f t="shared" si="64"/>
        <v>90000</v>
      </c>
      <c r="I377" s="31">
        <f t="shared" si="65"/>
        <v>55440</v>
      </c>
      <c r="J377" s="32">
        <v>30000</v>
      </c>
      <c r="K377" s="32">
        <f t="shared" si="63"/>
        <v>85894</v>
      </c>
      <c r="L377" s="32">
        <f t="shared" si="61"/>
        <v>14000</v>
      </c>
      <c r="M377" s="32">
        <f t="shared" si="66"/>
        <v>3600</v>
      </c>
      <c r="N377" s="33">
        <v>1920</v>
      </c>
      <c r="O377" s="33">
        <f t="shared" si="62"/>
        <v>15000</v>
      </c>
      <c r="P377" s="31">
        <v>20000</v>
      </c>
      <c r="Q377" s="31">
        <v>10000</v>
      </c>
      <c r="R377" s="20">
        <v>10814</v>
      </c>
      <c r="S377" s="31">
        <v>3360</v>
      </c>
      <c r="T377" s="34">
        <v>7200</v>
      </c>
      <c r="U377" s="21">
        <v>3</v>
      </c>
      <c r="V377" s="36" t="s">
        <v>791</v>
      </c>
      <c r="Y377" s="37"/>
      <c r="Z377" s="37"/>
      <c r="AA377" s="37"/>
      <c r="AB377" s="37"/>
      <c r="AC377" s="37"/>
      <c r="AD377" s="37"/>
      <c r="AE377" s="37"/>
    </row>
    <row r="378" spans="1:31" ht="13.5">
      <c r="A378" s="24" t="s">
        <v>773</v>
      </c>
      <c r="B378" s="24" t="s">
        <v>792</v>
      </c>
      <c r="C378" s="29"/>
      <c r="D378" s="25">
        <v>4</v>
      </c>
      <c r="E378" s="25">
        <v>28</v>
      </c>
      <c r="F378" s="26">
        <v>3224</v>
      </c>
      <c r="G378" s="31">
        <f t="shared" si="60"/>
        <v>265398</v>
      </c>
      <c r="H378" s="31">
        <f t="shared" si="64"/>
        <v>120720</v>
      </c>
      <c r="I378" s="31">
        <f t="shared" si="65"/>
        <v>90720</v>
      </c>
      <c r="J378" s="32">
        <f>IF(F378&gt;=500,IF(AND(F378&gt;=3000),30000,20000),20000)</f>
        <v>30000</v>
      </c>
      <c r="K378" s="32">
        <f t="shared" si="63"/>
        <v>144678</v>
      </c>
      <c r="L378" s="32">
        <f t="shared" si="61"/>
        <v>28000</v>
      </c>
      <c r="M378" s="32">
        <f t="shared" si="66"/>
        <v>5280</v>
      </c>
      <c r="N378" s="33">
        <v>1920</v>
      </c>
      <c r="O378" s="33">
        <f t="shared" si="62"/>
        <v>45000</v>
      </c>
      <c r="P378" s="31">
        <v>20000</v>
      </c>
      <c r="Q378" s="31">
        <v>10000</v>
      </c>
      <c r="R378" s="20">
        <v>10947</v>
      </c>
      <c r="S378" s="31">
        <v>5531</v>
      </c>
      <c r="T378" s="34">
        <v>18000</v>
      </c>
      <c r="U378" s="21">
        <v>8</v>
      </c>
      <c r="V378" s="36" t="s">
        <v>793</v>
      </c>
    </row>
    <row r="379" spans="1:31" ht="13.5">
      <c r="A379" s="24" t="s">
        <v>773</v>
      </c>
      <c r="B379" s="25" t="s">
        <v>794</v>
      </c>
      <c r="C379" s="29"/>
      <c r="D379" s="25">
        <v>3</v>
      </c>
      <c r="E379" s="25">
        <v>19</v>
      </c>
      <c r="F379" s="26">
        <v>2530</v>
      </c>
      <c r="G379" s="31">
        <f t="shared" si="60"/>
        <v>208027</v>
      </c>
      <c r="H379" s="31">
        <f t="shared" si="64"/>
        <v>90000</v>
      </c>
      <c r="I379" s="31">
        <f t="shared" si="65"/>
        <v>67200</v>
      </c>
      <c r="J379" s="32">
        <f>IF(F379&gt;=500,IF(AND(F379&gt;=3000),30000,20000),20000)</f>
        <v>20000</v>
      </c>
      <c r="K379" s="32">
        <f t="shared" si="63"/>
        <v>118027</v>
      </c>
      <c r="L379" s="32">
        <f t="shared" si="61"/>
        <v>19000</v>
      </c>
      <c r="M379" s="32">
        <f t="shared" si="66"/>
        <v>4200</v>
      </c>
      <c r="N379" s="33">
        <v>1920</v>
      </c>
      <c r="O379" s="33">
        <f t="shared" si="62"/>
        <v>30000</v>
      </c>
      <c r="P379" s="31">
        <v>20000</v>
      </c>
      <c r="Q379" s="31">
        <v>10000</v>
      </c>
      <c r="R379" s="20">
        <v>6250</v>
      </c>
      <c r="S379" s="31">
        <v>7457</v>
      </c>
      <c r="T379" s="34">
        <v>19200</v>
      </c>
      <c r="U379" s="21">
        <v>8</v>
      </c>
      <c r="V379" s="36" t="s">
        <v>795</v>
      </c>
    </row>
    <row r="380" spans="1:31" ht="13.5">
      <c r="A380" s="24" t="s">
        <v>773</v>
      </c>
      <c r="B380" s="25" t="s">
        <v>796</v>
      </c>
      <c r="C380" s="29"/>
      <c r="D380" s="25">
        <v>1</v>
      </c>
      <c r="E380" s="25">
        <v>19</v>
      </c>
      <c r="F380" s="26">
        <v>2323</v>
      </c>
      <c r="G380" s="31">
        <f t="shared" si="60"/>
        <v>157755</v>
      </c>
      <c r="H380" s="31">
        <f t="shared" si="64"/>
        <v>90000</v>
      </c>
      <c r="I380" s="31">
        <f t="shared" si="65"/>
        <v>67200</v>
      </c>
      <c r="J380" s="32">
        <f>IF(F380&gt;=500,IF(AND(F380&gt;=3000),30000,20000),20000)</f>
        <v>20000</v>
      </c>
      <c r="K380" s="32">
        <f t="shared" si="63"/>
        <v>67755</v>
      </c>
      <c r="L380" s="32">
        <f t="shared" si="61"/>
        <v>19000</v>
      </c>
      <c r="M380" s="32">
        <f t="shared" si="66"/>
        <v>4200</v>
      </c>
      <c r="N380" s="33">
        <v>1920</v>
      </c>
      <c r="O380" s="33">
        <f t="shared" si="62"/>
        <v>0</v>
      </c>
      <c r="P380" s="31">
        <v>20000</v>
      </c>
      <c r="Q380" s="31">
        <v>10000</v>
      </c>
      <c r="R380" s="20">
        <v>3000</v>
      </c>
      <c r="S380" s="31">
        <v>4835</v>
      </c>
      <c r="T380" s="34">
        <v>4800</v>
      </c>
      <c r="U380" s="21">
        <v>2</v>
      </c>
      <c r="V380" s="36" t="s">
        <v>797</v>
      </c>
      <c r="W380" s="37"/>
    </row>
    <row r="381" spans="1:31" ht="13.5">
      <c r="A381" s="24" t="s">
        <v>798</v>
      </c>
      <c r="B381" s="25" t="s">
        <v>799</v>
      </c>
      <c r="C381" s="29"/>
      <c r="D381" s="25">
        <v>1</v>
      </c>
      <c r="E381" s="25">
        <v>11</v>
      </c>
      <c r="F381" s="55">
        <v>1195</v>
      </c>
      <c r="G381" s="31">
        <f t="shared" si="60"/>
        <v>151332</v>
      </c>
      <c r="H381" s="31">
        <f t="shared" si="64"/>
        <v>90000</v>
      </c>
      <c r="I381" s="31">
        <f t="shared" si="65"/>
        <v>55440</v>
      </c>
      <c r="J381" s="32">
        <f>IF(F381&gt;=500,IF(AND(F381&gt;=3000),30000,20000),20000)</f>
        <v>20000</v>
      </c>
      <c r="K381" s="32">
        <f t="shared" si="63"/>
        <v>61332</v>
      </c>
      <c r="L381" s="32">
        <f t="shared" si="61"/>
        <v>11000</v>
      </c>
      <c r="M381" s="32">
        <f t="shared" si="66"/>
        <v>3240</v>
      </c>
      <c r="N381" s="33">
        <v>1920</v>
      </c>
      <c r="O381" s="33">
        <f t="shared" si="62"/>
        <v>0</v>
      </c>
      <c r="P381" s="31">
        <v>20000</v>
      </c>
      <c r="Q381" s="31">
        <v>10000</v>
      </c>
      <c r="R381" s="20">
        <v>5984</v>
      </c>
      <c r="S381" s="31">
        <v>4388</v>
      </c>
      <c r="T381" s="34">
        <v>4800</v>
      </c>
      <c r="U381" s="21">
        <v>2</v>
      </c>
      <c r="V381" s="36" t="s">
        <v>800</v>
      </c>
      <c r="W381" s="37"/>
    </row>
    <row r="382" spans="1:31" ht="13.5">
      <c r="A382" s="24" t="s">
        <v>798</v>
      </c>
      <c r="B382" s="24" t="s">
        <v>801</v>
      </c>
      <c r="C382" s="29" t="s">
        <v>29</v>
      </c>
      <c r="D382" s="25">
        <v>4</v>
      </c>
      <c r="E382" s="25">
        <v>39</v>
      </c>
      <c r="F382" s="55">
        <v>2711</v>
      </c>
      <c r="G382" s="31">
        <f t="shared" si="60"/>
        <v>249212</v>
      </c>
      <c r="H382" s="31">
        <f t="shared" si="64"/>
        <v>97200</v>
      </c>
      <c r="I382" s="31">
        <f t="shared" si="65"/>
        <v>67200</v>
      </c>
      <c r="J382" s="32">
        <v>30000</v>
      </c>
      <c r="K382" s="32">
        <f t="shared" si="63"/>
        <v>152012</v>
      </c>
      <c r="L382" s="32">
        <f t="shared" si="61"/>
        <v>39000</v>
      </c>
      <c r="M382" s="32">
        <f t="shared" si="66"/>
        <v>6600</v>
      </c>
      <c r="N382" s="33">
        <v>1920</v>
      </c>
      <c r="O382" s="33">
        <f t="shared" si="62"/>
        <v>45000</v>
      </c>
      <c r="P382" s="31">
        <v>20000</v>
      </c>
      <c r="Q382" s="31">
        <v>10000</v>
      </c>
      <c r="R382" s="20">
        <v>14349</v>
      </c>
      <c r="S382" s="31">
        <v>7943</v>
      </c>
      <c r="T382" s="34">
        <v>7200</v>
      </c>
      <c r="U382" s="21">
        <v>3</v>
      </c>
      <c r="V382" s="36" t="s">
        <v>802</v>
      </c>
      <c r="Y382" s="37"/>
      <c r="Z382" s="37"/>
      <c r="AA382" s="37"/>
      <c r="AB382" s="37"/>
      <c r="AC382" s="37"/>
      <c r="AD382" s="37"/>
      <c r="AE382" s="37"/>
    </row>
    <row r="383" spans="1:31" ht="13.5">
      <c r="A383" s="24" t="s">
        <v>798</v>
      </c>
      <c r="B383" s="25" t="s">
        <v>803</v>
      </c>
      <c r="C383" s="29"/>
      <c r="D383" s="25">
        <v>1</v>
      </c>
      <c r="E383" s="25">
        <v>3</v>
      </c>
      <c r="F383" s="55">
        <v>417</v>
      </c>
      <c r="G383" s="31">
        <f t="shared" si="60"/>
        <v>137336</v>
      </c>
      <c r="H383" s="31">
        <f t="shared" si="64"/>
        <v>90000</v>
      </c>
      <c r="I383" s="31">
        <f t="shared" si="65"/>
        <v>43680</v>
      </c>
      <c r="J383" s="32">
        <f>IF(F383&gt;=500,IF(AND(F383&gt;=3000),30000,20000),20000)</f>
        <v>20000</v>
      </c>
      <c r="K383" s="32">
        <f t="shared" ref="K383:K386" si="67">SUM(L383:T383)</f>
        <v>47336</v>
      </c>
      <c r="L383" s="32">
        <f t="shared" si="61"/>
        <v>3000</v>
      </c>
      <c r="M383" s="32">
        <f t="shared" si="66"/>
        <v>2280</v>
      </c>
      <c r="N383" s="33">
        <v>1920</v>
      </c>
      <c r="O383" s="33">
        <f t="shared" si="62"/>
        <v>0</v>
      </c>
      <c r="P383" s="31">
        <v>20000</v>
      </c>
      <c r="Q383" s="31">
        <v>10000</v>
      </c>
      <c r="R383" s="20">
        <v>7001</v>
      </c>
      <c r="S383" s="31">
        <v>735</v>
      </c>
      <c r="T383" s="34">
        <v>2400</v>
      </c>
      <c r="U383" s="21">
        <v>1</v>
      </c>
      <c r="V383" s="36" t="s">
        <v>804</v>
      </c>
      <c r="W383" s="37"/>
    </row>
    <row r="384" spans="1:31" ht="13.5">
      <c r="A384" s="24" t="s">
        <v>798</v>
      </c>
      <c r="B384" s="25" t="s">
        <v>805</v>
      </c>
      <c r="C384" s="29" t="s">
        <v>29</v>
      </c>
      <c r="D384" s="25">
        <v>1</v>
      </c>
      <c r="E384" s="25">
        <v>12</v>
      </c>
      <c r="F384" s="55">
        <v>2006</v>
      </c>
      <c r="G384" s="31">
        <f t="shared" si="60"/>
        <v>154267</v>
      </c>
      <c r="H384" s="31">
        <f t="shared" si="64"/>
        <v>97200</v>
      </c>
      <c r="I384" s="31">
        <f t="shared" si="65"/>
        <v>67200</v>
      </c>
      <c r="J384" s="32">
        <v>30000</v>
      </c>
      <c r="K384" s="32">
        <f t="shared" si="67"/>
        <v>57067</v>
      </c>
      <c r="L384" s="32">
        <f t="shared" si="61"/>
        <v>12000</v>
      </c>
      <c r="M384" s="32">
        <f t="shared" si="66"/>
        <v>3360</v>
      </c>
      <c r="N384" s="33">
        <v>1920</v>
      </c>
      <c r="O384" s="33">
        <f t="shared" si="62"/>
        <v>0</v>
      </c>
      <c r="P384" s="31">
        <v>20000</v>
      </c>
      <c r="Q384" s="31">
        <v>10000</v>
      </c>
      <c r="R384" s="20">
        <v>2227</v>
      </c>
      <c r="S384" s="31">
        <v>2760</v>
      </c>
      <c r="T384" s="34">
        <v>4800</v>
      </c>
      <c r="U384" s="21">
        <v>2</v>
      </c>
      <c r="V384" s="36" t="s">
        <v>806</v>
      </c>
      <c r="Y384" s="37"/>
      <c r="Z384" s="37"/>
      <c r="AA384" s="37"/>
      <c r="AB384" s="37"/>
      <c r="AC384" s="37"/>
      <c r="AD384" s="37"/>
      <c r="AE384" s="37"/>
    </row>
    <row r="385" spans="1:23" ht="13.5">
      <c r="A385" s="24" t="s">
        <v>798</v>
      </c>
      <c r="B385" s="25" t="s">
        <v>807</v>
      </c>
      <c r="C385" s="29"/>
      <c r="D385" s="25">
        <v>1</v>
      </c>
      <c r="E385" s="25">
        <v>6</v>
      </c>
      <c r="F385" s="55">
        <v>1061</v>
      </c>
      <c r="G385" s="31">
        <f t="shared" si="60"/>
        <v>137475</v>
      </c>
      <c r="H385" s="31">
        <f t="shared" si="64"/>
        <v>90000</v>
      </c>
      <c r="I385" s="31">
        <f t="shared" si="65"/>
        <v>55440</v>
      </c>
      <c r="J385" s="32">
        <f>IF(F385&gt;=500,IF(AND(F385&gt;=3000),30000,20000),20000)</f>
        <v>20000</v>
      </c>
      <c r="K385" s="32">
        <f t="shared" si="67"/>
        <v>47475</v>
      </c>
      <c r="L385" s="32">
        <f t="shared" si="61"/>
        <v>6000</v>
      </c>
      <c r="M385" s="32">
        <f t="shared" si="66"/>
        <v>2640</v>
      </c>
      <c r="N385" s="33">
        <v>1920</v>
      </c>
      <c r="O385" s="33">
        <f t="shared" si="62"/>
        <v>0</v>
      </c>
      <c r="P385" s="31">
        <v>20000</v>
      </c>
      <c r="Q385" s="31">
        <v>10000</v>
      </c>
      <c r="R385" s="20">
        <v>0</v>
      </c>
      <c r="S385" s="31">
        <v>4515</v>
      </c>
      <c r="T385" s="34">
        <v>2400</v>
      </c>
      <c r="U385" s="21">
        <v>1</v>
      </c>
      <c r="V385" s="36" t="s">
        <v>808</v>
      </c>
      <c r="W385" s="37"/>
    </row>
    <row r="386" spans="1:23" ht="13.5">
      <c r="A386" s="24" t="s">
        <v>798</v>
      </c>
      <c r="B386" s="25" t="s">
        <v>809</v>
      </c>
      <c r="C386" s="29"/>
      <c r="D386" s="25">
        <v>1</v>
      </c>
      <c r="E386" s="25">
        <v>22</v>
      </c>
      <c r="F386" s="55">
        <v>2640</v>
      </c>
      <c r="G386" s="31">
        <f t="shared" si="60"/>
        <v>162504</v>
      </c>
      <c r="H386" s="31">
        <f t="shared" si="64"/>
        <v>90000</v>
      </c>
      <c r="I386" s="31">
        <f t="shared" si="65"/>
        <v>67200</v>
      </c>
      <c r="J386" s="32">
        <f>IF(F386&gt;=500,IF(AND(F386&gt;=3000),30000,20000),20000)</f>
        <v>20000</v>
      </c>
      <c r="K386" s="32">
        <f t="shared" si="67"/>
        <v>72504</v>
      </c>
      <c r="L386" s="32">
        <f t="shared" si="61"/>
        <v>22000</v>
      </c>
      <c r="M386" s="32">
        <f t="shared" si="66"/>
        <v>4560</v>
      </c>
      <c r="N386" s="33">
        <v>1920</v>
      </c>
      <c r="O386" s="33">
        <f t="shared" si="62"/>
        <v>0</v>
      </c>
      <c r="P386" s="31">
        <v>20000</v>
      </c>
      <c r="Q386" s="31">
        <v>10000</v>
      </c>
      <c r="R386" s="20">
        <v>3344</v>
      </c>
      <c r="S386" s="31">
        <v>8280</v>
      </c>
      <c r="T386" s="34">
        <v>2400</v>
      </c>
      <c r="U386" s="21">
        <v>1</v>
      </c>
      <c r="V386" s="36" t="s">
        <v>810</v>
      </c>
      <c r="W386" s="37"/>
    </row>
    <row r="387" spans="1:23" ht="13.5">
      <c r="A387" s="56" t="s">
        <v>811</v>
      </c>
      <c r="B387" s="56"/>
      <c r="C387" s="56"/>
      <c r="D387" s="56"/>
      <c r="E387" s="56"/>
      <c r="F387" s="56"/>
      <c r="G387" s="56"/>
      <c r="H387" s="56"/>
      <c r="I387" s="56"/>
      <c r="J387" s="56"/>
      <c r="K387" s="56"/>
      <c r="L387" s="56"/>
      <c r="M387" s="56"/>
      <c r="N387" s="56"/>
      <c r="O387" s="56"/>
      <c r="P387" s="56"/>
      <c r="Q387" s="56"/>
      <c r="R387" s="56"/>
      <c r="S387" s="56"/>
      <c r="T387" s="56"/>
      <c r="U387" s="56"/>
      <c r="V387" s="56"/>
    </row>
  </sheetData>
  <mergeCells count="13">
    <mergeCell ref="V3:V4"/>
    <mergeCell ref="T4:U4"/>
    <mergeCell ref="A387:V387"/>
    <mergeCell ref="A1:V1"/>
    <mergeCell ref="A3:A4"/>
    <mergeCell ref="B3:B4"/>
    <mergeCell ref="C3:C4"/>
    <mergeCell ref="D3:D4"/>
    <mergeCell ref="E3:E4"/>
    <mergeCell ref="F3:F4"/>
    <mergeCell ref="G3:G4"/>
    <mergeCell ref="H3:J3"/>
    <mergeCell ref="K3:U3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Win10</cp:lastModifiedBy>
  <dcterms:created xsi:type="dcterms:W3CDTF">2017-09-27T07:26:09Z</dcterms:created>
  <dcterms:modified xsi:type="dcterms:W3CDTF">2017-09-27T07:28:19Z</dcterms:modified>
</cp:coreProperties>
</file>